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workbookProtection workbookPassword="DC9F" lockStructure="1"/>
  <bookViews>
    <workbookView xWindow="-390" yWindow="-90" windowWidth="13185" windowHeight="11760" firstSheet="4" activeTab="4"/>
  </bookViews>
  <sheets>
    <sheet name="Início" sheetId="1" r:id="rId1"/>
    <sheet name="Q1" sheetId="72" r:id="rId2"/>
    <sheet name="Q2" sheetId="73" r:id="rId3"/>
    <sheet name="Q3" sheetId="28" r:id="rId4"/>
    <sheet name="Q3_cont" sheetId="81" r:id="rId5"/>
    <sheet name="Q4" sheetId="74" r:id="rId6"/>
    <sheet name="Q5" sheetId="53" r:id="rId7"/>
    <sheet name="Q6" sheetId="52" r:id="rId8"/>
    <sheet name="Q7" sheetId="54" r:id="rId9"/>
    <sheet name="Q8" sheetId="79" r:id="rId10"/>
    <sheet name="Q9" sheetId="13" r:id="rId11"/>
    <sheet name="Anexo_I_Plano_Cap 2017_18" sheetId="75" r:id="rId12"/>
    <sheet name="Anexo_II_Perito_Externo 2017_18" sheetId="78" r:id="rId13"/>
  </sheets>
  <externalReferences>
    <externalReference r:id="rId14"/>
    <externalReference r:id="rId15"/>
    <externalReference r:id="rId16"/>
    <externalReference r:id="rId17"/>
  </externalReferences>
  <definedNames>
    <definedName name="_3.1_____Avaliação_Aferida_4.º_ano" localSheetId="12">'Anexo_II_Perito_Externo 2017_18'!#REF!</definedName>
    <definedName name="_3.1_____Avaliação_Aferida_4.º_ano" localSheetId="4">#REF!</definedName>
    <definedName name="_3.1_____Avaliação_Aferida_4.º_ano">#REF!</definedName>
    <definedName name="_3.2_____Avaliação_Aferida_6.º_ano" localSheetId="12">'Anexo_II_Perito_Externo 2017_18'!#REF!</definedName>
    <definedName name="_3.2_____Avaliação_Aferida_6.º_ano" localSheetId="1">#REF!</definedName>
    <definedName name="_3.2_____Avaliação_Aferida_6.º_ano" localSheetId="2">#REF!</definedName>
    <definedName name="_3.2_____Avaliação_Aferida_6.º_ano" localSheetId="4">#REF!</definedName>
    <definedName name="_3.2_____Avaliação_Aferida_6.º_ano">#REF!</definedName>
    <definedName name="_3.3_____Avaliação_Aferida_9.º_ano" localSheetId="12">'Anexo_II_Perito_Externo 2017_18'!#REF!</definedName>
    <definedName name="_3.3_____Avaliação_Aferida_9.º_ano" localSheetId="4">#REF!</definedName>
    <definedName name="_3.3_____Avaliação_Aferida_9.º_ano">#REF!</definedName>
    <definedName name="_3.4_____Avaliação_Aferida_12.º_ano" localSheetId="12">'Anexo_II_Perito_Externo 2017_18'!#REF!</definedName>
    <definedName name="_3.4_____Avaliação_Aferida_12.º_ano" localSheetId="4">#REF!</definedName>
    <definedName name="_3.4_____Avaliação_Aferida_12.º_ano">#REF!</definedName>
    <definedName name="_xlnm._FilterDatabase" localSheetId="2" hidden="1">'Q2'!$B$6:$J$6</definedName>
    <definedName name="_xlnm._FilterDatabase" localSheetId="3" hidden="1">'Q3'!$B$9:$AG$9</definedName>
    <definedName name="_xlnm._FilterDatabase" localSheetId="7" hidden="1">'Q6'!$J$42:$J$179</definedName>
    <definedName name="a__Taxa_de_repetência_por_ano_de_escolaridade_ciclo" localSheetId="11">#REF!</definedName>
    <definedName name="a__Taxa_de_repetência_por_ano_de_escolaridade_ciclo" localSheetId="12">#REF!</definedName>
    <definedName name="a__Taxa_de_repetência_por_ano_de_escolaridade_ciclo" localSheetId="1">#REF!</definedName>
    <definedName name="a__Taxa_de_repetência_por_ano_de_escolaridade_ciclo" localSheetId="2">#REF!</definedName>
    <definedName name="a__Taxa_de_repetência_por_ano_de_escolaridade_ciclo" localSheetId="4">#REF!</definedName>
    <definedName name="a__Taxa_de_repetência_por_ano_de_escolaridade_ciclo" localSheetId="5">#REF!</definedName>
    <definedName name="a__Taxa_de_repetência_por_ano_de_escolaridade_ciclo" localSheetId="7">#REF!</definedName>
    <definedName name="a__Taxa_de_repetência_por_ano_de_escolaridade_ciclo" localSheetId="8">#REF!</definedName>
    <definedName name="a__Taxa_de_repetência_por_ano_de_escolaridade_ciclo">#REF!</definedName>
    <definedName name="_xlnm.Print_Area" localSheetId="11">'Anexo_I_Plano_Cap 2017_18'!$A$1:$Q$35</definedName>
    <definedName name="_xlnm.Print_Area" localSheetId="12">'Anexo_II_Perito_Externo 2017_18'!$A$1:$N$33</definedName>
    <definedName name="_xlnm.Print_Area" localSheetId="0">Início!$A$1:$H$48</definedName>
    <definedName name="_xlnm.Print_Area" localSheetId="1">'Q1'!$A$1:$T$73</definedName>
    <definedName name="_xlnm.Print_Area" localSheetId="2">'Q2'!$A$1:$J$30</definedName>
    <definedName name="_xlnm.Print_Area" localSheetId="3">'Q3'!$A$1:$AG$19</definedName>
    <definedName name="_xlnm.Print_Area" localSheetId="4">Q3_cont!$A$1:$I$32</definedName>
    <definedName name="_xlnm.Print_Area" localSheetId="5">'Q4'!$A$1:$K$40</definedName>
    <definedName name="_xlnm.Print_Area" localSheetId="6">'Q5'!$A$1:$K$65</definedName>
    <definedName name="_xlnm.Print_Area" localSheetId="7">'Q6'!$A$1:$H$37</definedName>
    <definedName name="_xlnm.Print_Area" localSheetId="8">'Q7'!$A$1:$I$23</definedName>
    <definedName name="_xlnm.Print_Area" localSheetId="9">'Q8'!$A$1:$H$45</definedName>
    <definedName name="_xlnm.Print_Area" localSheetId="10">'Q9'!$A$1:$H$9</definedName>
    <definedName name="b" localSheetId="11">'[1]5_Metas'!#REF!</definedName>
    <definedName name="b" localSheetId="12">'[1]5_Metas'!#REF!</definedName>
    <definedName name="b" localSheetId="4">'[1]5_Metas'!#REF!</definedName>
    <definedName name="b">'[1]5_Metas'!#REF!</definedName>
    <definedName name="b_" localSheetId="11">'[1]5_Metas'!#REF!</definedName>
    <definedName name="b_" localSheetId="12">'[1]5_Metas'!#REF!</definedName>
    <definedName name="b_" localSheetId="1">'[1]5_Metas'!#REF!</definedName>
    <definedName name="b_" localSheetId="2">'[1]5_Metas'!#REF!</definedName>
    <definedName name="b_" localSheetId="4">'[1]5_Metas'!#REF!</definedName>
    <definedName name="b_" localSheetId="5">'[1]5_Metas'!#REF!</definedName>
    <definedName name="b_">'[1]5_Metas'!#REF!</definedName>
    <definedName name="b__Resultados_nas_provas_de_aferição_e_exames_nacionais___Língua_Portuguesa_e_Matemática" localSheetId="11">'[2]5_Metas'!#REF!</definedName>
    <definedName name="b__Resultados_nas_provas_de_aferição_e_exames_nacionais___Língua_Portuguesa_e_Matemática" localSheetId="12">#REF!</definedName>
    <definedName name="b__Resultados_nas_provas_de_aferição_e_exames_nacionais___Língua_Portuguesa_e_Matemática" localSheetId="1">#REF!</definedName>
    <definedName name="b__Resultados_nas_provas_de_aferição_e_exames_nacionais___Língua_Portuguesa_e_Matemática" localSheetId="2">'[3]5_Metas'!#REF!</definedName>
    <definedName name="b__Resultados_nas_provas_de_aferição_e_exames_nacionais___Língua_Portuguesa_e_Matemática" localSheetId="3">'[3]5_Metas'!#REF!</definedName>
    <definedName name="b__Resultados_nas_provas_de_aferição_e_exames_nacionais___Língua_Portuguesa_e_Matemática" localSheetId="4">#REF!</definedName>
    <definedName name="b__Resultados_nas_provas_de_aferição_e_exames_nacionais___Língua_Portuguesa_e_Matemática" localSheetId="5">'[2]5_Metas'!#REF!</definedName>
    <definedName name="b__Resultados_nas_provas_de_aferição_e_exames_nacionais___Língua_Portuguesa_e_Matemática" localSheetId="7">#REF!</definedName>
    <definedName name="b__Resultados_nas_provas_de_aferição_e_exames_nacionais___Língua_Portuguesa_e_Matemática" localSheetId="8">#REF!</definedName>
    <definedName name="b__Resultados_nas_provas_de_aferição_e_exames_nacionais___Língua_Portuguesa_e_Matemática">#REF!</definedName>
    <definedName name="c__Taxa_de_abandono_por_ciclo" localSheetId="11">'[2]5_Metas'!#REF!</definedName>
    <definedName name="c__Taxa_de_abandono_por_ciclo" localSheetId="12">#REF!</definedName>
    <definedName name="c__Taxa_de_abandono_por_ciclo" localSheetId="1">#REF!</definedName>
    <definedName name="c__Taxa_de_abandono_por_ciclo" localSheetId="2">'[3]5_Metas'!#REF!</definedName>
    <definedName name="c__Taxa_de_abandono_por_ciclo" localSheetId="3">'[3]5_Metas'!#REF!</definedName>
    <definedName name="c__Taxa_de_abandono_por_ciclo" localSheetId="4">#REF!</definedName>
    <definedName name="c__Taxa_de_abandono_por_ciclo" localSheetId="5">'[2]5_Metas'!#REF!</definedName>
    <definedName name="c__Taxa_de_abandono_por_ciclo" localSheetId="7">#REF!</definedName>
    <definedName name="c__Taxa_de_abandono_por_ciclo" localSheetId="8">#REF!</definedName>
    <definedName name="c__Taxa_de_abandono_por_ciclo">#REF!</definedName>
    <definedName name="d" localSheetId="12">#REF!</definedName>
    <definedName name="d" localSheetId="4">#REF!</definedName>
    <definedName name="d">#REF!</definedName>
    <definedName name="d__Taxa_de_absentismo_por_ciclo" localSheetId="11">'[2]5_Metas'!#REF!</definedName>
    <definedName name="d__Taxa_de_absentismo_por_ciclo" localSheetId="12">#REF!</definedName>
    <definedName name="d__Taxa_de_absentismo_por_ciclo" localSheetId="1">#REF!</definedName>
    <definedName name="d__Taxa_de_absentismo_por_ciclo" localSheetId="2">'[3]5_Metas'!#REF!</definedName>
    <definedName name="d__Taxa_de_absentismo_por_ciclo" localSheetId="3">'[3]5_Metas'!#REF!</definedName>
    <definedName name="d__Taxa_de_absentismo_por_ciclo" localSheetId="4">#REF!</definedName>
    <definedName name="d__Taxa_de_absentismo_por_ciclo" localSheetId="5">'[2]5_Metas'!#REF!</definedName>
    <definedName name="d__Taxa_de_absentismo_por_ciclo" localSheetId="7">#REF!</definedName>
    <definedName name="d__Taxa_de_absentismo_por_ciclo" localSheetId="8">#REF!</definedName>
    <definedName name="d__Taxa_de_absentismo_por_ciclo">#REF!</definedName>
    <definedName name="e__Indisciplina" localSheetId="11">'[2]5_Metas'!#REF!</definedName>
    <definedName name="e__Indisciplina" localSheetId="12">#REF!</definedName>
    <definedName name="e__Indisciplina" localSheetId="1">#REF!</definedName>
    <definedName name="e__Indisciplina" localSheetId="2">'[3]5_Metas'!#REF!</definedName>
    <definedName name="e__Indisciplina" localSheetId="3">'[3]5_Metas'!#REF!</definedName>
    <definedName name="e__Indisciplina" localSheetId="4">#REF!</definedName>
    <definedName name="e__Indisciplina" localSheetId="5">'[2]5_Metas'!#REF!</definedName>
    <definedName name="e__Indisciplina" localSheetId="7">#REF!</definedName>
    <definedName name="e__Indisciplina" localSheetId="8">#REF!</definedName>
    <definedName name="e__Indisciplina">#REF!</definedName>
    <definedName name="G" localSheetId="11">#REF!</definedName>
    <definedName name="G" localSheetId="12">#REF!</definedName>
    <definedName name="G" localSheetId="1">#REF!</definedName>
    <definedName name="G" localSheetId="2">#REF!</definedName>
    <definedName name="G" localSheetId="4">#REF!</definedName>
    <definedName name="G" localSheetId="5">#REF!</definedName>
    <definedName name="G" localSheetId="7">#REF!</definedName>
    <definedName name="G" localSheetId="8">#REF!</definedName>
    <definedName name="G">#REF!</definedName>
    <definedName name="GG" localSheetId="11">#REF!</definedName>
    <definedName name="GG" localSheetId="12">#REF!</definedName>
    <definedName name="GG" localSheetId="1">#REF!</definedName>
    <definedName name="GG" localSheetId="2">#REF!</definedName>
    <definedName name="GG" localSheetId="4">#REF!</definedName>
    <definedName name="GG" localSheetId="5">#REF!</definedName>
    <definedName name="GG" localSheetId="7">#REF!</definedName>
    <definedName name="GG" localSheetId="8">#REF!</definedName>
    <definedName name="GG">#REF!</definedName>
    <definedName name="GGG" localSheetId="11">#REF!</definedName>
    <definedName name="GGG" localSheetId="12">#REF!</definedName>
    <definedName name="GGG" localSheetId="1">#REF!</definedName>
    <definedName name="GGG" localSheetId="2">#REF!</definedName>
    <definedName name="GGG" localSheetId="4">#REF!</definedName>
    <definedName name="GGG" localSheetId="5">#REF!</definedName>
    <definedName name="GGG" localSheetId="7">#REF!</definedName>
    <definedName name="GGG" localSheetId="8">#REF!</definedName>
    <definedName name="GGG">#REF!</definedName>
    <definedName name="GGGG" localSheetId="11">#REF!</definedName>
    <definedName name="GGGG" localSheetId="12">#REF!</definedName>
    <definedName name="GGGG" localSheetId="1">#REF!</definedName>
    <definedName name="GGGG" localSheetId="2">#REF!</definedName>
    <definedName name="GGGG" localSheetId="4">#REF!</definedName>
    <definedName name="GGGG" localSheetId="5">#REF!</definedName>
    <definedName name="GGGG" localSheetId="7">#REF!</definedName>
    <definedName name="GGGG" localSheetId="8">#REF!</definedName>
    <definedName name="GGGG">#REF!</definedName>
    <definedName name="GI" localSheetId="11">#REF!</definedName>
    <definedName name="GI" localSheetId="12">#REF!</definedName>
    <definedName name="GI" localSheetId="1">#REF!</definedName>
    <definedName name="GI" localSheetId="2">#REF!</definedName>
    <definedName name="GI" localSheetId="4">#REF!</definedName>
    <definedName name="GI" localSheetId="5">#REF!</definedName>
    <definedName name="GI" localSheetId="7">#REF!</definedName>
    <definedName name="GI" localSheetId="8">#REF!</definedName>
    <definedName name="GI">#REF!</definedName>
    <definedName name="GII" localSheetId="11">#REF!</definedName>
    <definedName name="GII" localSheetId="12">#REF!</definedName>
    <definedName name="GII" localSheetId="1">#REF!</definedName>
    <definedName name="GII" localSheetId="2">#REF!</definedName>
    <definedName name="GII" localSheetId="4">#REF!</definedName>
    <definedName name="GII" localSheetId="5">#REF!</definedName>
    <definedName name="GII" localSheetId="7">#REF!</definedName>
    <definedName name="GII" localSheetId="8">#REF!</definedName>
    <definedName name="GII">#REF!</definedName>
    <definedName name="GIII" localSheetId="11">#REF!</definedName>
    <definedName name="GIII" localSheetId="12">#REF!</definedName>
    <definedName name="GIII" localSheetId="1">#REF!</definedName>
    <definedName name="GIII" localSheetId="2">#REF!</definedName>
    <definedName name="GIII" localSheetId="4">#REF!</definedName>
    <definedName name="GIII" localSheetId="5">#REF!</definedName>
    <definedName name="GIII" localSheetId="7">#REF!</definedName>
    <definedName name="GIII" localSheetId="8">#REF!</definedName>
    <definedName name="GIII">#REF!</definedName>
    <definedName name="GIIII" localSheetId="11">#REF!</definedName>
    <definedName name="GIIII" localSheetId="12">#REF!</definedName>
    <definedName name="GIIII" localSheetId="1">#REF!</definedName>
    <definedName name="GIIII" localSheetId="2">#REF!</definedName>
    <definedName name="GIIII" localSheetId="4">#REF!</definedName>
    <definedName name="GIIII" localSheetId="5">#REF!</definedName>
    <definedName name="GIIII" localSheetId="7">#REF!</definedName>
    <definedName name="GIIII" localSheetId="8">#REF!</definedName>
    <definedName name="GIIII">#REF!</definedName>
    <definedName name="H" localSheetId="12">'[2]5_Metas'!#REF!</definedName>
    <definedName name="H" localSheetId="1">'[2]5_Metas'!#REF!</definedName>
    <definedName name="H" localSheetId="2">'[2]5_Metas'!#REF!</definedName>
    <definedName name="H" localSheetId="4">'[2]5_Metas'!#REF!</definedName>
    <definedName name="H" localSheetId="5">'[2]5_Metas'!#REF!</definedName>
    <definedName name="H">'[2]5_Metas'!#REF!</definedName>
    <definedName name="ng" localSheetId="4">#REF!</definedName>
    <definedName name="ng">#REF!</definedName>
    <definedName name="o" localSheetId="12">'[2]5_Metas'!#REF!</definedName>
    <definedName name="o" localSheetId="1">'[2]5_Metas'!#REF!</definedName>
    <definedName name="o" localSheetId="2">'[2]5_Metas'!#REF!</definedName>
    <definedName name="o" localSheetId="4">'[2]5_Metas'!#REF!</definedName>
    <definedName name="o" localSheetId="5">'[2]5_Metas'!#REF!</definedName>
    <definedName name="o">'[2]5_Metas'!#REF!</definedName>
    <definedName name="Q3_2" localSheetId="11">#REF!</definedName>
    <definedName name="Q3_2" localSheetId="12">#REF!</definedName>
    <definedName name="Q3_2" localSheetId="4">#REF!</definedName>
    <definedName name="Q3_2" localSheetId="5">#REF!</definedName>
    <definedName name="Q3_2">#REF!</definedName>
    <definedName name="teste" localSheetId="4">'[4]3_Av Ext'!#REF!</definedName>
    <definedName name="teste">'[4]3_Av Ext'!#REF!</definedName>
    <definedName name="_xlnm.Print_Titles" localSheetId="11">'Anexo_I_Plano_Cap 2017_18'!$A:$D</definedName>
    <definedName name="_xlnm.Print_Titles" localSheetId="12">'Anexo_II_Perito_Externo 2017_18'!$1:$1</definedName>
    <definedName name="_xlnm.Print_Titles" localSheetId="1">'Q1'!$1:$1</definedName>
    <definedName name="_xlnm.Print_Titles" localSheetId="2">'Q2'!$5:$6</definedName>
    <definedName name="_xlnm.Print_Titles" localSheetId="3">'Q3'!$5:$9</definedName>
    <definedName name="_xlnm.Print_Titles" localSheetId="4">Q3_cont!$3:$6</definedName>
    <definedName name="_xlnm.Print_Titles" localSheetId="8">'Q7'!$A:$B,'Q7'!$1:$1</definedName>
  </definedNames>
  <calcPr calcId="145621"/>
</workbook>
</file>

<file path=xl/calcChain.xml><?xml version="1.0" encoding="utf-8"?>
<calcChain xmlns="http://schemas.openxmlformats.org/spreadsheetml/2006/main">
  <c r="AE11" i="28" l="1"/>
  <c r="AE10" i="28"/>
  <c r="K11" i="28"/>
  <c r="L11" i="28"/>
  <c r="M10" i="28"/>
  <c r="M11" i="28"/>
  <c r="J10" i="28"/>
  <c r="I10" i="28"/>
  <c r="L10" i="28"/>
  <c r="K10" i="28"/>
  <c r="P1" i="75"/>
  <c r="A1" i="72"/>
  <c r="L1" i="78"/>
  <c r="I1" i="54"/>
  <c r="I15" i="52"/>
  <c r="I16" i="52"/>
  <c r="I17" i="52"/>
  <c r="I18" i="52"/>
  <c r="I19" i="52"/>
  <c r="I20" i="52"/>
  <c r="I21" i="52"/>
  <c r="I22" i="52"/>
  <c r="I23" i="52"/>
  <c r="I24" i="52"/>
  <c r="I25" i="52"/>
  <c r="I26" i="52"/>
  <c r="I27" i="52"/>
  <c r="I28" i="52"/>
  <c r="I29" i="52"/>
  <c r="I30" i="52"/>
  <c r="I31" i="52"/>
  <c r="I32" i="52"/>
  <c r="I14" i="52"/>
  <c r="B13" i="52"/>
  <c r="I13" i="52"/>
  <c r="F1" i="52"/>
  <c r="H1" i="81"/>
  <c r="AF11" i="28"/>
  <c r="AF12" i="28"/>
  <c r="AF13" i="28"/>
  <c r="AF14" i="28"/>
  <c r="AF15" i="28"/>
  <c r="AF16" i="28"/>
  <c r="AF17" i="28"/>
  <c r="AF10" i="28"/>
  <c r="Q10" i="28"/>
  <c r="J1" i="74"/>
  <c r="AA32" i="74"/>
  <c r="AA20" i="74"/>
  <c r="G1" i="79"/>
  <c r="H1" i="79"/>
  <c r="Q11" i="28"/>
  <c r="Q12" i="28"/>
  <c r="Q13" i="28"/>
  <c r="Q14" i="28"/>
  <c r="Q15" i="28"/>
  <c r="Q16" i="28"/>
  <c r="Q17" i="28"/>
  <c r="L1" i="73"/>
  <c r="J1" i="73"/>
  <c r="T1" i="72"/>
  <c r="R1" i="72"/>
  <c r="U1" i="72"/>
  <c r="AI1" i="28"/>
  <c r="G1" i="13"/>
  <c r="G1" i="53"/>
  <c r="AG1" i="28"/>
  <c r="A1" i="54"/>
  <c r="A1" i="74"/>
  <c r="A1" i="79"/>
  <c r="A1" i="28"/>
  <c r="A1" i="53"/>
  <c r="AC23" i="54"/>
  <c r="AC12" i="54"/>
  <c r="AC20" i="54"/>
  <c r="AC16" i="54"/>
  <c r="AC22" i="54"/>
  <c r="AC21" i="54"/>
  <c r="AC17" i="54"/>
  <c r="AC13" i="54"/>
  <c r="AC18" i="54"/>
  <c r="AC14" i="54"/>
  <c r="AC19" i="54"/>
  <c r="AC15" i="54"/>
  <c r="A1" i="13"/>
  <c r="A1" i="52"/>
  <c r="A1" i="75"/>
  <c r="A1" i="73"/>
  <c r="A1" i="78"/>
  <c r="J1" i="54"/>
  <c r="O1" i="78"/>
  <c r="A1" i="81"/>
  <c r="O14" i="78"/>
  <c r="O30" i="78"/>
  <c r="O21" i="78"/>
  <c r="O26" i="78"/>
  <c r="O18" i="78"/>
  <c r="O24" i="78"/>
  <c r="O27" i="78"/>
</calcChain>
</file>

<file path=xl/sharedStrings.xml><?xml version="1.0" encoding="utf-8"?>
<sst xmlns="http://schemas.openxmlformats.org/spreadsheetml/2006/main" count="919" uniqueCount="567">
  <si>
    <t>Nome do Agrupamento/Escola Não Agrupada:</t>
  </si>
  <si>
    <t>Início</t>
  </si>
  <si>
    <t>Seguinte</t>
  </si>
  <si>
    <t>Anterior</t>
  </si>
  <si>
    <t>Questões:</t>
  </si>
  <si>
    <t>Qualidade</t>
  </si>
  <si>
    <t>Secundário</t>
  </si>
  <si>
    <t>Observações:</t>
  </si>
  <si>
    <t>Outras</t>
  </si>
  <si>
    <t>Agrupamento de Escolas de Valongo do Vouga</t>
  </si>
  <si>
    <t>Agrupamento de Escolas de Pardilhó</t>
  </si>
  <si>
    <t>Agrupamento de Escolas de Fajões</t>
  </si>
  <si>
    <t>Agrupamento de Escolas de Moura</t>
  </si>
  <si>
    <t>Agrupamento de Escolas Dr. Francisco Sanches</t>
  </si>
  <si>
    <t>Agrupamento de Escolas Fernando Távora</t>
  </si>
  <si>
    <t>Agrupamento de Escolas Vale de S. Torcato</t>
  </si>
  <si>
    <t>Agrupamento de Escolas de Pedome</t>
  </si>
  <si>
    <t>Agrupamento de Escolas de Estremoz</t>
  </si>
  <si>
    <t>Agrupamento de Escolas de Almancil</t>
  </si>
  <si>
    <t>Agrupamento de Escolas de João da Rosa</t>
  </si>
  <si>
    <t>Agrupamento de Escolas Dr. Alberto Iria</t>
  </si>
  <si>
    <t>Agrupamento de Escolas Eng.º Nuno Mergulhão</t>
  </si>
  <si>
    <t>Agrupamento de Escolas de Marrazes</t>
  </si>
  <si>
    <t>Agrupamento de Escolas Baixa-Chiado</t>
  </si>
  <si>
    <t>Agrupamento de Escolas Francisco Arruda</t>
  </si>
  <si>
    <t>Agrupamento de Escolas Pintor Almada Negreiros</t>
  </si>
  <si>
    <t>Agrupamento de Escolas Manuel da Maia</t>
  </si>
  <si>
    <t>Agrupamento de Escolas das Olaias</t>
  </si>
  <si>
    <t>Agrupamento de Escolas Luís António Verney</t>
  </si>
  <si>
    <t>Agrupamento de Escolas do Alto do Lumiar</t>
  </si>
  <si>
    <t>Agrupamento de Escolas Fernando Pessoa</t>
  </si>
  <si>
    <t>Agrupamento de Escolas do Bairro Padre Cruz</t>
  </si>
  <si>
    <t>Escola Secundária de Camarate</t>
  </si>
  <si>
    <t>Agrupamento de Escolas de Camarate -  D. Nuno Álvares Pereira</t>
  </si>
  <si>
    <t>Agrupamento de Escolas da Apelação</t>
  </si>
  <si>
    <t>Agrupamento de Escolas Aquilino Ribeiro</t>
  </si>
  <si>
    <t>Agrupamento de Escolas Ruy Belo</t>
  </si>
  <si>
    <t>Agrupamento de Escolas Professor Agostinho da Silva</t>
  </si>
  <si>
    <t>Agrupamento de Escolas Visconde de Juromenha</t>
  </si>
  <si>
    <t>Agrupamento de Escolas Ferreira de Castro</t>
  </si>
  <si>
    <t>Agrupamento de Escolas de Vialonga</t>
  </si>
  <si>
    <t>Agrupamento de Escolas Cardoso Lopes</t>
  </si>
  <si>
    <t>Agrupamento de Escolas da Damaia</t>
  </si>
  <si>
    <t>Agrupamento de Escolas Miguel Torga</t>
  </si>
  <si>
    <t>Agrupamento de Escolas Dr. Azevedo Neves</t>
  </si>
  <si>
    <t>Agrupamento de Escolas José Cardoso Pires</t>
  </si>
  <si>
    <t>Agrupamento de Escolas de Monforte</t>
  </si>
  <si>
    <t>Agrupamento de Escolas D. Manuel de Faria e Sousa</t>
  </si>
  <si>
    <t>Escola Secundária de São Pedro da Cova</t>
  </si>
  <si>
    <t>Agrupamento de Escolas São Pedro da Cova</t>
  </si>
  <si>
    <t>Agrupamento de Escolas de Pedrouços</t>
  </si>
  <si>
    <t>Agrupamento de Escolas de Sande</t>
  </si>
  <si>
    <t>Agrupamento de Escolas de Perafita</t>
  </si>
  <si>
    <t>Agrupamento de Escolas de Matosinhos</t>
  </si>
  <si>
    <t>Agrupamento de Escolas de Cristelo</t>
  </si>
  <si>
    <t>Agrupamento de Escolas de Paredes</t>
  </si>
  <si>
    <t>Agrupamento de Escolas Manoel de Oliveira</t>
  </si>
  <si>
    <t>Agrupamento de Escolas Leonardo Coimbra Filho</t>
  </si>
  <si>
    <t>Agrupamento de Escolas do Cerco</t>
  </si>
  <si>
    <t>Agrupamento de Escolas do Viso</t>
  </si>
  <si>
    <t>Agrupamento de Escolas de Vila D´Este</t>
  </si>
  <si>
    <t>Agrupamento de Escolas de D. Pedro I</t>
  </si>
  <si>
    <t>Agrupamento de Escolas do Monte da Caparica</t>
  </si>
  <si>
    <t>Agrupamento de Escolas de Miradouro de Alfazina</t>
  </si>
  <si>
    <t>Agrupamento de Escolas da Trafaria</t>
  </si>
  <si>
    <t>Agrupamento de Escolas Santo António</t>
  </si>
  <si>
    <t>Escola Secundária da Baixa da Banheira</t>
  </si>
  <si>
    <t>Agrupamento de Escolas do Vale da Amoreira</t>
  </si>
  <si>
    <t>Agrupamento de Escolas Ordem de Santiago</t>
  </si>
  <si>
    <t>Agrupamento de Escolas de Sines</t>
  </si>
  <si>
    <t>Agrupamento de Escolas de Souselo</t>
  </si>
  <si>
    <t>Escola Secundária Prof. Doutor Flávio F Pinto Resende</t>
  </si>
  <si>
    <t>Agrupamento de Escolas de Resende</t>
  </si>
  <si>
    <t>Agrupamento de Escolas de Santa Cruz da Trapa</t>
  </si>
  <si>
    <t>Agrupamento de Escolas do Mundão</t>
  </si>
  <si>
    <t>Grau de satisfação com o acompanhamento prestado pela DGE e pelo Perito Externo</t>
  </si>
  <si>
    <r>
      <rPr>
        <b/>
        <sz val="12"/>
        <color indexed="8"/>
        <rFont val="Calibri"/>
        <family val="2"/>
      </rPr>
      <t>Eixo</t>
    </r>
    <r>
      <rPr>
        <sz val="10"/>
        <color indexed="8"/>
        <rFont val="Calibri"/>
        <family val="2"/>
      </rPr>
      <t xml:space="preserve">
</t>
    </r>
    <r>
      <rPr>
        <sz val="9"/>
        <color indexed="8"/>
        <rFont val="Calibri"/>
        <family val="2"/>
      </rPr>
      <t>(selecione o eixo que melhor enquadra a ação)</t>
    </r>
  </si>
  <si>
    <t>id</t>
  </si>
  <si>
    <t/>
  </si>
  <si>
    <t>Agrupamento de Escolas n.º 1 de Beja</t>
  </si>
  <si>
    <t>Agrupamento de Escolas Maximinos</t>
  </si>
  <si>
    <t>Agrupamento de Escolas D. Sancho I</t>
  </si>
  <si>
    <t>Agrupamento de Escolas José Silvestre Ribeiro, Idanha-a-Nova</t>
  </si>
  <si>
    <t>Agrupamento de Escolas Rainha Santa Isabel</t>
  </si>
  <si>
    <t>Agrupamento de Escolas de Rio Arade</t>
  </si>
  <si>
    <t>Agrupamento de Escolas de Benfica</t>
  </si>
  <si>
    <t>Agrupamento de Escolas Agualva Mira Sintra</t>
  </si>
  <si>
    <t>Agrupamento de Escolas D. João V</t>
  </si>
  <si>
    <t>Agrupamento de Escolas n.º 1 de Portalegre</t>
  </si>
  <si>
    <t>Agrupamento de Escolas António Nobre</t>
  </si>
  <si>
    <t>Agrupamento de Escolas Alexandre Herculano</t>
  </si>
  <si>
    <t>Agrupamento de Escolas Pêro Vaz de Caminha</t>
  </si>
  <si>
    <t>Agrupamento de Escolas Rodrigues Freitas</t>
  </si>
  <si>
    <t>Agrupamento de Escolas de Coruche</t>
  </si>
  <si>
    <t>Agrupamento de Escolas da Caparica</t>
  </si>
  <si>
    <t>Agrupamento de Escolas de Monte da Ola, Viana do Castelo</t>
  </si>
  <si>
    <t>Agrupamento de Escolas João Araújo Correia</t>
  </si>
  <si>
    <t>Quantidade</t>
  </si>
  <si>
    <t xml:space="preserve">a) N.º total de horas: </t>
  </si>
  <si>
    <t>b) N.º total de sessões de trabalho realizadas:</t>
  </si>
  <si>
    <t>Agrupamento de Escolas General Serpa Pinto, Cinfães</t>
  </si>
  <si>
    <t>Agrupamento de Escolas Dr. José Leite de Vasconcelos, Tarouca</t>
  </si>
  <si>
    <t>Índice</t>
  </si>
  <si>
    <t>Código GEPE</t>
  </si>
  <si>
    <t>Agrupamento de Escolas de Vila Viçosa</t>
  </si>
  <si>
    <t>Agrupamento de Escolas de Avis</t>
  </si>
  <si>
    <t>Agrupamento de Escolas de Carnaxide-Portela</t>
  </si>
  <si>
    <t>Escola Secundária com 3.º Ciclo do Ensino Básico de D. Dinis</t>
  </si>
  <si>
    <t>Agrupamento de Escolas Dr. Francisco Fernandes Lopes</t>
  </si>
  <si>
    <t>Agrupamento de Escolas Eduardo Gageiro</t>
  </si>
  <si>
    <t>Agrupamento de Escolas de Freixo de Espada à Cinta</t>
  </si>
  <si>
    <t>Agrupamento de Escolas José Saramago, Palmela</t>
  </si>
  <si>
    <t>Agrupamento de Escolas Júlio Dantas</t>
  </si>
  <si>
    <t>Agrupamento de Escolas Marinha Grande Poente</t>
  </si>
  <si>
    <t>Agrupamento de Escolas Marquesa de Alorna</t>
  </si>
  <si>
    <t>Agrupamento de Escolas de Mourão</t>
  </si>
  <si>
    <t>Agrupamento de escolas de Murça</t>
  </si>
  <si>
    <t>Agrupamento de Escolas Mães D'Água</t>
  </si>
  <si>
    <t>Agrupamento de Escolas Patrício Prazeres</t>
  </si>
  <si>
    <t>Agrupamento de Escolas de Paço de Sousa</t>
  </si>
  <si>
    <t>Agrupamento de Escolas Pedro Eanes Lobato</t>
  </si>
  <si>
    <t>Agrupamento de Escolas de Peniche</t>
  </si>
  <si>
    <t>Agrupamento de Escolas Piscinas, Olivais</t>
  </si>
  <si>
    <t>Agrupamento de escolas do Prado</t>
  </si>
  <si>
    <t>Agrupamento de Escolas Prof. Paula Nogueira</t>
  </si>
  <si>
    <t>Agrupamento de Escolas Santa Bárbara, Fânzeres</t>
  </si>
  <si>
    <t>Agrupamento de Escolas Tenente-Coronel Adão Carrapatoso</t>
  </si>
  <si>
    <t>Agrupamento de Escolas de Torrão</t>
  </si>
  <si>
    <t>Agrupamento de escolas de Valbom</t>
  </si>
  <si>
    <t>Agrupamento de Escolas de Vendas Novas</t>
  </si>
  <si>
    <t>Agrupamento de Escolas Manuel Ferreira Patrício</t>
  </si>
  <si>
    <t>Escola Secundária com 3.º Ciclo Inês de Castro</t>
  </si>
  <si>
    <t>Agrupamento de Escolas de Nun'Álvares, Seixal</t>
  </si>
  <si>
    <t>Agrupamento de Escolas Professor António da Natividade, Mesão Frio</t>
  </si>
  <si>
    <t>Agrupamento de Escolas Dr.ª Laura Ayres</t>
  </si>
  <si>
    <t>Agrupamento de Escolas de Alter do Chão</t>
  </si>
  <si>
    <t>Agrupamento de Escolas n.º 1 de Elvas</t>
  </si>
  <si>
    <t>Agrupamento de Escolas do Mogadouro</t>
  </si>
  <si>
    <t>Agrupamento de Escolas n.º 1 de Serpa</t>
  </si>
  <si>
    <t>Agrupamento de Escolas Padre João Coelho Cabanita</t>
  </si>
  <si>
    <t>Agrupamento de escolas do Pinheiro</t>
  </si>
  <si>
    <t>Agrupamento de Escolas Professor Óscar Lopes</t>
  </si>
  <si>
    <t>Agrupamento de escolas de Marco de Canaveses</t>
  </si>
  <si>
    <t>Agrupamento de Escolas de Aljustrel</t>
  </si>
  <si>
    <t>Agrupamento de Escolas Amadora Oeste</t>
  </si>
  <si>
    <t xml:space="preserve">Agrupamento de Escolas D. José I </t>
  </si>
  <si>
    <t>Agrupamento de Escolas D. Luís de Ataíde</t>
  </si>
  <si>
    <t>Metodologia Fénix</t>
  </si>
  <si>
    <t>Parcerias Pedagógicas</t>
  </si>
  <si>
    <t>Domínio / Tipo</t>
  </si>
  <si>
    <t>professores</t>
  </si>
  <si>
    <t>presencial</t>
  </si>
  <si>
    <t>workshop</t>
  </si>
  <si>
    <t>Domínio A - Gestão de Sala de Aula
Tipo 1 - Regulação do ambiente de sala de aula</t>
  </si>
  <si>
    <t>técnicos</t>
  </si>
  <si>
    <t>a distância</t>
  </si>
  <si>
    <t>seminário</t>
  </si>
  <si>
    <t>Domínio A - Gestão de Sala de Aula
Tipo 2 - Pedagogia diferenciada</t>
  </si>
  <si>
    <t>Custo por participante</t>
  </si>
  <si>
    <t>Público-alvo</t>
  </si>
  <si>
    <t>assistentes operacionais</t>
  </si>
  <si>
    <t>b-Learning</t>
  </si>
  <si>
    <t>oficina</t>
  </si>
  <si>
    <t>Domínio A - Gestão de Sala de Aula
Tipo 3 - Avaliação e estratégias diversificadas de ensino / aprendizagem na área da Matemática</t>
  </si>
  <si>
    <t>professores e técnicos</t>
  </si>
  <si>
    <t>círculo de estudos</t>
  </si>
  <si>
    <t>Domínio A - Gestão de Sala de Aula
Tipo 4 - Avaliação e estratégias diversificadas de ensino / aprendizagem na área do Português</t>
  </si>
  <si>
    <t>a)</t>
  </si>
  <si>
    <t>técnicos e assistentes operacionais</t>
  </si>
  <si>
    <t>outra</t>
  </si>
  <si>
    <t>Domínio B - Tipo 5 - Articulação e supervisão pedagógica</t>
  </si>
  <si>
    <t>b)</t>
  </si>
  <si>
    <t>professores, técnicos e assistentes operacionais</t>
  </si>
  <si>
    <t>Domínio C - Tipo 6 - Monitorização e Avaliação</t>
  </si>
  <si>
    <t>Domínio D – Metodologias MaisSucesso
Tipo 7 – A Metodologia Fénix</t>
  </si>
  <si>
    <t>Domínio D – Metodologias MaisSucesso
Tipo 8 – A Metodologia TurmaMais</t>
  </si>
  <si>
    <t>Não esquecer de corrigir e/ou adicionar dados em falta relativos a anos letivos anteriores.</t>
  </si>
  <si>
    <t>a) reuniões de trabalho com diretores e coordenadores?</t>
  </si>
  <si>
    <t>c) outro(s) tipo(s) de contacto(s)?</t>
  </si>
  <si>
    <r>
      <t xml:space="preserve">&gt; … após 31 de agosto de 2012 - considerar apenas os dados do </t>
    </r>
    <r>
      <rPr>
        <b/>
        <sz val="7"/>
        <rFont val="Arial"/>
        <family val="2"/>
      </rPr>
      <t>agrupamento / escola não agrupada</t>
    </r>
    <r>
      <rPr>
        <sz val="7"/>
        <rFont val="Arial"/>
        <family val="2"/>
      </rPr>
      <t xml:space="preserve"> que aderiu ao Programa </t>
    </r>
    <r>
      <rPr>
        <b/>
        <sz val="7"/>
        <rFont val="Arial"/>
        <family val="2"/>
      </rPr>
      <t>TEIP</t>
    </r>
    <r>
      <rPr>
        <sz val="7"/>
        <rFont val="Arial"/>
        <family val="2"/>
      </rPr>
      <t xml:space="preserve"> antes da agregação</t>
    </r>
  </si>
  <si>
    <r>
      <t xml:space="preserve">&gt; … até 31 de agosto de 2012 - considerar os </t>
    </r>
    <r>
      <rPr>
        <b/>
        <sz val="7"/>
        <rFont val="Arial"/>
        <family val="2"/>
      </rPr>
      <t>dados agregados</t>
    </r>
    <r>
      <rPr>
        <sz val="7"/>
        <rFont val="Arial"/>
        <family val="2"/>
      </rPr>
      <t xml:space="preserve"> de </t>
    </r>
    <r>
      <rPr>
        <b/>
        <sz val="7"/>
        <rFont val="Arial"/>
        <family val="2"/>
      </rPr>
      <t>todas as escolas</t>
    </r>
    <r>
      <rPr>
        <sz val="7"/>
        <rFont val="Arial"/>
        <family val="2"/>
      </rPr>
      <t xml:space="preserve"> que fazem parte do novo agrupamento</t>
    </r>
  </si>
  <si>
    <t>Devem inserir os dados quantitativos referentes ao último ano letivo, 2012/13, e confirmar os dos anos anteriores (em particular os referentes ao ano letivo 2011/12).</t>
  </si>
  <si>
    <t>Ponto de situação relativamente ao trabalho em rede</t>
  </si>
  <si>
    <r>
      <t>Nota 1 - Considerar os dados agregados de todas as escolas que compõem o atual agrupamento e</t>
    </r>
    <r>
      <rPr>
        <b/>
        <sz val="7"/>
        <color indexed="10"/>
        <rFont val="Arial"/>
        <family val="2"/>
      </rPr>
      <t xml:space="preserve"> confirmar os dos anos anteriores (em particular os referentes ao ano letivo 2012/13)</t>
    </r>
    <r>
      <rPr>
        <b/>
        <sz val="7"/>
        <rFont val="Arial"/>
        <family val="2"/>
      </rPr>
      <t>.</t>
    </r>
  </si>
  <si>
    <t>Nota 1 - Escolas que agregaram ...:</t>
  </si>
  <si>
    <t>Nota 2 - Escolas que aderiram ao Programa TEIP em data anterior ao início do ano letivo 2012/13</t>
  </si>
  <si>
    <r>
      <t xml:space="preserve">Notas referentes aos dados de natureza quantitativa referentes ao ano letivo </t>
    </r>
    <r>
      <rPr>
        <b/>
        <sz val="8"/>
        <color indexed="10"/>
        <rFont val="Arial"/>
        <family val="2"/>
      </rPr>
      <t>2013/14</t>
    </r>
    <r>
      <rPr>
        <b/>
        <sz val="8"/>
        <rFont val="Arial"/>
        <family val="2"/>
      </rPr>
      <t xml:space="preserve"> - questões 1 a 4</t>
    </r>
  </si>
  <si>
    <r>
      <t xml:space="preserve">Notas referentes aos dados de natureza quantitativa referentes ao ano letivo </t>
    </r>
    <r>
      <rPr>
        <b/>
        <sz val="8"/>
        <color indexed="10"/>
        <rFont val="Arial"/>
        <family val="2"/>
      </rPr>
      <t>2012/13</t>
    </r>
    <r>
      <rPr>
        <b/>
        <sz val="8"/>
        <rFont val="Arial"/>
        <family val="2"/>
      </rPr>
      <t xml:space="preserve"> - questões 1 a 4</t>
    </r>
  </si>
  <si>
    <t>Entidade dinamizadora</t>
  </si>
  <si>
    <r>
      <rPr>
        <b/>
        <sz val="11"/>
        <rFont val="Calibri"/>
        <family val="2"/>
      </rPr>
      <t>Tendo em consideração o balanço efetuado estão a prever efetuar alterações?</t>
    </r>
    <r>
      <rPr>
        <b/>
        <sz val="12"/>
        <rFont val="Calibri"/>
        <family val="2"/>
      </rPr>
      <t xml:space="preserve"> Quais?
</t>
    </r>
    <r>
      <rPr>
        <sz val="10"/>
        <rFont val="Calibri"/>
        <family val="2"/>
      </rPr>
      <t>(Indique-as de forma resumida)</t>
    </r>
  </si>
  <si>
    <t>Agrupamento de Escolas de Ponte de Sor</t>
  </si>
  <si>
    <t>Agrupamento de Escolas do Sudeste de Baião</t>
  </si>
  <si>
    <t>Agrupamento de escolas de Frazão, Paços de Ferreira</t>
  </si>
  <si>
    <t>Agrupamento de Escolas Diogo Cão</t>
  </si>
  <si>
    <t>Agrupamento de Escolas Escalada, Pampilhosa da Serra</t>
  </si>
  <si>
    <t>Agrupamento de Escolas Nuno Álvares, Castelo Branco</t>
  </si>
  <si>
    <t>Agrupamento de Escolas Leal da Câmara, Rio de Mouro</t>
  </si>
  <si>
    <t>Agrupamento de Escolas D. Dinis, Lisboa</t>
  </si>
  <si>
    <t>1.º Ciclo</t>
  </si>
  <si>
    <t>2.º Ciclo</t>
  </si>
  <si>
    <t>3.º Ciclo</t>
  </si>
  <si>
    <t xml:space="preserve">Indique quais os aspetos críticos de sucesso da ação que foram monitorizados e qual a periodicidade </t>
  </si>
  <si>
    <t>Tipologia da ação</t>
  </si>
  <si>
    <t>Metodologia Turma Mais</t>
  </si>
  <si>
    <t>N.º de alunos envolvidos</t>
  </si>
  <si>
    <t>Total</t>
  </si>
  <si>
    <t xml:space="preserve">1.º ano </t>
  </si>
  <si>
    <t xml:space="preserve">2.º ano </t>
  </si>
  <si>
    <t xml:space="preserve">3.º ano </t>
  </si>
  <si>
    <t xml:space="preserve">4.º ano </t>
  </si>
  <si>
    <t xml:space="preserve">5.º ano </t>
  </si>
  <si>
    <t xml:space="preserve">6.º ano </t>
  </si>
  <si>
    <t xml:space="preserve">7.º ano </t>
  </si>
  <si>
    <t xml:space="preserve">8.º ano </t>
  </si>
  <si>
    <t xml:space="preserve">9.º ano </t>
  </si>
  <si>
    <t xml:space="preserve">10.º ano </t>
  </si>
  <si>
    <t xml:space="preserve">11.º ano </t>
  </si>
  <si>
    <t xml:space="preserve">12.º ano </t>
  </si>
  <si>
    <t xml:space="preserve">Português </t>
  </si>
  <si>
    <t xml:space="preserve">Matemática; Matemática A; MACS </t>
  </si>
  <si>
    <t>Inglês</t>
  </si>
  <si>
    <t xml:space="preserve">Língua Estrangeira II </t>
  </si>
  <si>
    <t>Ciências Naturais; Biologia; Geologia</t>
  </si>
  <si>
    <t>Físico-Química; Física e Química A</t>
  </si>
  <si>
    <t xml:space="preserve">Filosofia </t>
  </si>
  <si>
    <t>Outra - I</t>
  </si>
  <si>
    <t>Outra - II</t>
  </si>
  <si>
    <t>Outra - III</t>
  </si>
  <si>
    <t>Apoio prestado aos alunos fora da sala de aula e que implica acréscimo da carga horária dos alunos.</t>
  </si>
  <si>
    <t>Modalidade de tutoria cujo foco de atuação ocorre ao nível das dificuldades de aprendizagem.</t>
  </si>
  <si>
    <t xml:space="preserve">Descrição </t>
  </si>
  <si>
    <t>Designação da Entidade Parceira</t>
  </si>
  <si>
    <t>Eixos de Intervenção</t>
  </si>
  <si>
    <t>Indique, por favor, o(s) contributo(s) da Entidade Parceira para a concretização do PPM</t>
  </si>
  <si>
    <t>Indique, por favor, a(s) contrapartida(s) oferecida(s) pela UO</t>
  </si>
  <si>
    <t>Por favor, classifique a parceria quanto à frequência</t>
  </si>
  <si>
    <t xml:space="preserve">A parceria visa realizar trabalho específico na área da multiculturalidade? </t>
  </si>
  <si>
    <t>Eixo 1 - Apoio à melhoria das aprendizagens</t>
  </si>
  <si>
    <t>Eixo 2 - Prevenção do abandono, absentismo e indisciplina</t>
  </si>
  <si>
    <t>Eixo 3 - Gestão e organização</t>
  </si>
  <si>
    <t>Eixo 4 - Relação Escola / Famílias / Comunidade e Parcerias</t>
  </si>
  <si>
    <t>Se respondeu de forma afimativa, por favor indique, resumidamente, as alterações efetuadas e o que as motivou:</t>
  </si>
  <si>
    <t>Se respondeu de forma negativa, por favor indique, resumidamente, a(s) razão(ões) da não aquisição desse serviço:</t>
  </si>
  <si>
    <t xml:space="preserve">Domínio A – Gestão de Sala de aula </t>
  </si>
  <si>
    <r>
      <rPr>
        <b/>
        <sz val="8"/>
        <rFont val="Calibri"/>
        <family val="2"/>
      </rPr>
      <t>Designação / Descrição da Ação</t>
    </r>
    <r>
      <rPr>
        <b/>
        <sz val="11"/>
        <rFont val="Calibri"/>
        <family val="2"/>
      </rPr>
      <t xml:space="preserve">
</t>
    </r>
    <r>
      <rPr>
        <b/>
        <sz val="6"/>
        <rFont val="Calibri"/>
        <family val="2"/>
      </rPr>
      <t>(máximo de 200 carateres)</t>
    </r>
  </si>
  <si>
    <t>Modalidade
(por favor, responda a ambas as alíneas)</t>
  </si>
  <si>
    <t>Custo por participante (em €)</t>
  </si>
  <si>
    <t>N.º de sessões previstas</t>
  </si>
  <si>
    <t>N.º total de horas previstas</t>
  </si>
  <si>
    <t>N.º de participantes da UO</t>
  </si>
  <si>
    <r>
      <t xml:space="preserve">Grupo(s) de recrutamento
</t>
    </r>
    <r>
      <rPr>
        <b/>
        <sz val="6"/>
        <rFont val="Calibri"/>
        <family val="2"/>
      </rPr>
      <t>(caso se aplique, separar os diferentes grupos por ponto-e-vírgula)</t>
    </r>
  </si>
  <si>
    <t>Que uso(s) preveem que os participantes deem aos conhecimentos adquiridos e práticas experienciadas no decurso da ação?</t>
  </si>
  <si>
    <t>Como e quando preveem monitorizar / avaliar o uso dado pelos participantes aos conhecimentos adquiridos e práticas experienciadas no decurso da ação?</t>
  </si>
  <si>
    <t>Domínio B – Articulação e Supervisão pedagógica</t>
  </si>
  <si>
    <t>Domínio C – Monitorização e Avaliação</t>
  </si>
  <si>
    <t>Domínio D – Metodologias Mais Sucesso</t>
  </si>
  <si>
    <t>a) da promoção da reflexão em torno das práticas pedagógicas adotadas?</t>
  </si>
  <si>
    <t>b) da promoção da reflexão em torno das práticas adotadas para prevenir a indisciplina, a retenção e o abandono?</t>
  </si>
  <si>
    <t>c) da monitorização e avaliação do plano de melhoria?</t>
  </si>
  <si>
    <t>Por favor, descreva de forma sucinta:</t>
  </si>
  <si>
    <t>Se respondeu negativamente, por favor, indique de forma resumida as principais razões subjacentes à vossa decisão.</t>
  </si>
  <si>
    <t>N.º</t>
  </si>
  <si>
    <t>%</t>
  </si>
  <si>
    <t xml:space="preserve">Número de alunos que obtiveram sucesso de acordo com os critérios estabelecidos </t>
  </si>
  <si>
    <t xml:space="preserve">8 - Monitorização e Avaliação do PPM </t>
  </si>
  <si>
    <t>Disciplinas/àreas disciplinares envolvidas (caso se aplique)</t>
  </si>
  <si>
    <t>Modalidade diversificada de organização do grupo-turma que consiste na criação de “Turmas Fénix” - ninhos nos quais são temporariamente integrados os alunos que necessitam de um maior apoio.</t>
  </si>
  <si>
    <t xml:space="preserve">Modalidade diversificada de organização do grupo-turma que consiste na criação de uma turma a mais sem alunos fixos que agrega temporariamente alunos provenientes de duas a três turmas do mesmo ano de escolaridade e com níveis de proficiência, características ou interesses que permitam criar ambientes excelentes de aprendizagem. </t>
  </si>
  <si>
    <t>4 - Parcerias</t>
  </si>
  <si>
    <t>5 - Avalie o grau de satisfação relativamente ao acompanhamento prestado pelas seguintes entidades:</t>
  </si>
  <si>
    <t>Sim / Não</t>
  </si>
  <si>
    <t>Caso tenha respondido não, por favor justifique.</t>
  </si>
  <si>
    <t>Âmbito territorial</t>
  </si>
  <si>
    <r>
      <t xml:space="preserve">Criação de grupos de homogeneidade ou heterogeneidade relativa de carater </t>
    </r>
    <r>
      <rPr>
        <b/>
        <u/>
        <sz val="11"/>
        <color theme="1"/>
        <rFont val="Calibri"/>
        <family val="2"/>
        <scheme val="minor"/>
      </rPr>
      <t>permanente</t>
    </r>
    <r>
      <rPr>
        <b/>
        <vertAlign val="superscript"/>
        <sz val="11"/>
        <color theme="1"/>
        <rFont val="Calibri"/>
        <family val="2"/>
        <scheme val="minor"/>
      </rPr>
      <t>1</t>
    </r>
    <r>
      <rPr>
        <sz val="11"/>
        <color theme="1"/>
        <rFont val="Calibri"/>
        <family val="2"/>
        <scheme val="minor"/>
      </rPr>
      <t xml:space="preserve">
</t>
    </r>
  </si>
  <si>
    <t xml:space="preserve">Parcerias </t>
  </si>
  <si>
    <t xml:space="preserve">Monitorização e Avaliação do PPM </t>
  </si>
  <si>
    <t>Processo de transição do pré-escolar para 1.º ano de escolaridade</t>
  </si>
  <si>
    <t>Articulação entres os professores do 1.º ano de escolaridade e os Pais e/ou Encarregados de Educação</t>
  </si>
  <si>
    <t>Se respondeu não cumprido ou cumprido parcialmente, por favor indique, de forma resumida, a causa do não cumprimento do plano:</t>
  </si>
  <si>
    <r>
      <t xml:space="preserve">Designação / Descrição da Ação
</t>
    </r>
    <r>
      <rPr>
        <b/>
        <sz val="8"/>
        <color indexed="9"/>
        <rFont val="Arial"/>
        <family val="2"/>
      </rPr>
      <t>(não indicar ações destinadas a Pais, Encarregados de Educação, Familias e/ou Alunos, máximo de 200 carateres)</t>
    </r>
  </si>
  <si>
    <t>Por favor, não referir as ações realizadas no âmbito da capacitação de Alunos, Pais, Encarregados de Educação ou Familias.</t>
  </si>
  <si>
    <t>PERITO/A EXTERNO/A</t>
  </si>
  <si>
    <t>Contemplam as ofertas que, tendo em conta os interesses dos alunos, promovem a aquisição de conhecimentos e competências, recorrendo a estratégias inovadoras, visando um complemento ao que é feito em contexto de sala de aula e a superação de dificuldades por parte dos alunos.</t>
  </si>
  <si>
    <t xml:space="preserve">Comente a seguinte afirmação:
“Como resultado da frequência da ação foi visível a alteração/melhoria das práticas profissionais”
</t>
  </si>
  <si>
    <r>
      <rPr>
        <b/>
        <vertAlign val="superscript"/>
        <sz val="12"/>
        <color theme="1"/>
        <rFont val="Calibri"/>
        <family val="2"/>
        <scheme val="minor"/>
      </rPr>
      <t>1</t>
    </r>
    <r>
      <rPr>
        <sz val="11"/>
        <color theme="1"/>
        <rFont val="Calibri"/>
        <family val="2"/>
        <scheme val="minor"/>
      </rPr>
      <t xml:space="preserve"> </t>
    </r>
    <r>
      <rPr>
        <b/>
        <sz val="11"/>
        <color theme="1"/>
        <rFont val="Calibri"/>
        <family val="2"/>
        <scheme val="minor"/>
      </rPr>
      <t>Exluír as ações que se enquadram no tipo 3 e 4, uma vez que estas assentam na criação de grupos temporários de alunos.</t>
    </r>
  </si>
  <si>
    <t xml:space="preserve"> 1- Por favor responda, de forma resumida, a cada uma das seguintes questões.</t>
  </si>
  <si>
    <t>Média de horas/tempos semanais por aluno/turma/ grupo</t>
  </si>
  <si>
    <t xml:space="preserve">Tutorias pedagógicas </t>
  </si>
  <si>
    <t xml:space="preserve">Tutorias comportamentais </t>
  </si>
  <si>
    <t>Modalidade de tutoria cujo foco de atuação ocorre ao nível do trabalho de competências sociais e pessoais.</t>
  </si>
  <si>
    <t>Ações que assentam na criação, numa ou mais disciplinas, de grupos de alunos com carater permanente e que resultam da reorganização do grupo turma.
Excluem-se os casos de desdobramento de turma previstos na lei, nomeadamente os desdobramentos a CN, CFQ no 3.º ciclo, os desdobramentos previstos para o ensino secundário, para os Cursos Vocacionais e Profissionais.</t>
  </si>
  <si>
    <r>
      <t xml:space="preserve">Modalidades cuja implementação não implica acréscimo da carga horária dos alunos, mas que recorrem a parcerias pedagógicas entre docentes </t>
    </r>
    <r>
      <rPr>
        <u/>
        <sz val="10"/>
        <color theme="1"/>
        <rFont val="Calibri"/>
        <family val="2"/>
        <scheme val="minor"/>
      </rPr>
      <t>dentro da sala de aula,</t>
    </r>
    <r>
      <rPr>
        <sz val="10"/>
        <color theme="1"/>
        <rFont val="Calibri"/>
        <family val="2"/>
        <scheme val="minor"/>
      </rPr>
      <t xml:space="preserve"> como por exemplo: Assessorias pedagógicas; Pares pedagógicos; Coadjuvações.</t>
    </r>
  </si>
  <si>
    <r>
      <t>Apoio Pedagógico Acrescido fora da sala de aula</t>
    </r>
    <r>
      <rPr>
        <b/>
        <vertAlign val="superscript"/>
        <sz val="12"/>
        <color theme="1"/>
        <rFont val="Calibri"/>
        <family val="2"/>
        <scheme val="minor"/>
      </rPr>
      <t xml:space="preserve"> </t>
    </r>
  </si>
  <si>
    <t>4.2 - Caso tenha respondido afirmativamente à questão anterior, por favor, preencha o seguinte quadro:</t>
  </si>
  <si>
    <t>5.1 - Perito/a externo/a</t>
  </si>
  <si>
    <t>5.1.1 - No ano letivo 2015/216 requereram a aquisição de serviços do perito/a externo/a?</t>
  </si>
  <si>
    <t>5.1.2 - No que respeita à regularidade da presença do perito/a no agrupamento indique:</t>
  </si>
  <si>
    <t>5.1.3 - Em que dimensões incidiu o apoio prestado pelo perito/a externo/a:</t>
  </si>
  <si>
    <t>5.1.4 - Foram realizadas alterações ao plano de ação do perito/a externo/a não reportadas no relatório semestral ?</t>
  </si>
  <si>
    <t>5.1.5 - Como avalia o grau de cumprimento do plano de ação do  perito/a externo/a?</t>
  </si>
  <si>
    <t>5.1.6 - Indique, de forma resumida, qual o impacto da ação do perito/a externo/a em cada uma das dimensões intervencionadas.</t>
  </si>
  <si>
    <t>5.2.1 - Qual o grau de satisfação com o acompanhamento realizado e/ou apoio prestado através de:</t>
  </si>
  <si>
    <r>
      <t xml:space="preserve">b) reuniões, presenciais ou via skype, com as equipas técnico-pedagógicas das UO ?
</t>
    </r>
    <r>
      <rPr>
        <b/>
        <sz val="11"/>
        <rFont val="Calibri"/>
        <family val="2"/>
        <scheme val="minor"/>
      </rPr>
      <t>(Responder apenas as UO que foram alvo deste tipo de acompanhamento de proximidade)</t>
    </r>
  </si>
  <si>
    <r>
      <t xml:space="preserve">Caso tenha respondido </t>
    </r>
    <r>
      <rPr>
        <i/>
        <u/>
        <sz val="11"/>
        <rFont val="Calibri"/>
        <family val="2"/>
        <scheme val="minor"/>
      </rPr>
      <t>nada</t>
    </r>
    <r>
      <rPr>
        <sz val="11"/>
        <rFont val="Calibri"/>
        <family val="2"/>
        <scheme val="minor"/>
      </rPr>
      <t xml:space="preserve"> ou </t>
    </r>
    <r>
      <rPr>
        <i/>
        <u/>
        <sz val="11"/>
        <rFont val="Calibri"/>
        <family val="2"/>
        <scheme val="minor"/>
      </rPr>
      <t>pouco satisfeito</t>
    </r>
    <r>
      <rPr>
        <sz val="11"/>
        <rFont val="Calibri"/>
        <family val="2"/>
        <scheme val="minor"/>
      </rPr>
      <t>, enuncie as razões subjacentes:</t>
    </r>
  </si>
  <si>
    <t>5.2.2 - Globalmente, qual o grau de satisfação com o acompanhamento e apoio prestado pela DGE?</t>
  </si>
  <si>
    <t>5.2 - DGE</t>
  </si>
  <si>
    <t>4.4 - Caso tenha  respondido afirmativamente à questão anterior, por favor, indique resumidamente como enquadraram o referido projeto no PPM</t>
  </si>
  <si>
    <t>6 -  Relativamente à participação em redes de UO TEIP:</t>
  </si>
  <si>
    <t>6.3 - Caso se aplique, identifique as UO que fizeram parte da rede.</t>
  </si>
  <si>
    <r>
      <t xml:space="preserve">6.2 - Se respondeu </t>
    </r>
    <r>
      <rPr>
        <b/>
        <u/>
        <sz val="11"/>
        <rFont val="Calibri"/>
        <family val="2"/>
        <scheme val="minor"/>
      </rPr>
      <t>NÃO</t>
    </r>
    <r>
      <rPr>
        <b/>
        <sz val="11"/>
        <rFont val="Calibri"/>
        <family val="2"/>
        <scheme val="minor"/>
      </rPr>
      <t xml:space="preserve"> à questão anterior, indique, de forma sucinta, a(s) principal(ais) razão(ões) para tal.</t>
    </r>
  </si>
  <si>
    <t>6.4 - Caso se aplique, descreva, de forma sucinta, o trabalho dinamizado até ao momento pela rede, evidenciando as vantagens do trabalho em rede.</t>
  </si>
  <si>
    <t>Sim</t>
  </si>
  <si>
    <t>Não</t>
  </si>
  <si>
    <t>Quais?</t>
  </si>
  <si>
    <t>Domínio A – Gestão de Sala de aula</t>
  </si>
  <si>
    <t>Presencial</t>
  </si>
  <si>
    <t>Oficina</t>
  </si>
  <si>
    <t>Professores(as)</t>
  </si>
  <si>
    <t>Professores(as), técnicos(as) e assistentes operacionais</t>
  </si>
  <si>
    <t>Professores(as) e Assistentes operacionais</t>
  </si>
  <si>
    <t>Professores(as) e Técnicos(as)</t>
  </si>
  <si>
    <t>Todos os grupos</t>
  </si>
  <si>
    <t>Universidade do Minho</t>
  </si>
  <si>
    <t>Assistentes operacionais</t>
  </si>
  <si>
    <t>Técnicos(as) e assistentes operacionais</t>
  </si>
  <si>
    <t>110; 230</t>
  </si>
  <si>
    <t xml:space="preserve">Oficinas, laboratórios, clubes e similares </t>
  </si>
  <si>
    <t>Participação dos alunos, dos pais e das famílias na escola</t>
  </si>
  <si>
    <t>Ações do Plano Plurianual de Melhoria, desenvolvidas em 2015/16 - Balanço</t>
  </si>
  <si>
    <t>5.1.7 - Qual o grau de satisfação com o apoio prestado pelo perito/a externo/a?</t>
  </si>
  <si>
    <t>3 - Que atividades estão a prever realizar com a ajuda do/a perito/a externo/a?</t>
  </si>
  <si>
    <t>1 - Em que dimensões da atividade da vossa organização pensam ser fundamental poder contar com o apoio do/a perito/a externo/a.</t>
  </si>
  <si>
    <t>2 - Que papel(eis) preveem que o/a perito/a externo/a venha a desempenhar ao nível:</t>
  </si>
  <si>
    <t>Q 1.1</t>
  </si>
  <si>
    <t>Q 1.2</t>
  </si>
  <si>
    <t>Levantamento dos procedimentos adotados sempre que, sem justificação prévia, um aluno falta a uma aula</t>
  </si>
  <si>
    <t>Balanço sobre as metodologias e estratégias/práticas pedagógicas diferenciadas utilizadas na implementação de ações específicas</t>
  </si>
  <si>
    <t>Q 1.3</t>
  </si>
  <si>
    <t>Q 1.4</t>
  </si>
  <si>
    <t>Q 3.1</t>
  </si>
  <si>
    <t>Q 3.2</t>
  </si>
  <si>
    <t>Q 2</t>
  </si>
  <si>
    <t>Q 4</t>
  </si>
  <si>
    <t>Q 5</t>
  </si>
  <si>
    <t>Q 6</t>
  </si>
  <si>
    <t>Q 7</t>
  </si>
  <si>
    <t>Q 8</t>
  </si>
  <si>
    <t>Q 9</t>
  </si>
  <si>
    <t>Apoio à melhoria das aprendizagens: apoiar, diferenciar, melhorar e coadjuvar</t>
  </si>
  <si>
    <t>Relação Escola-família – comunidade e parcerias/ reforço da imagem do agrupamento</t>
  </si>
  <si>
    <t>Apoio ao aluno e à Família: prevenção do abandono, absentismo e indisciplina</t>
  </si>
  <si>
    <t>Organização e Gestão: monitorização e autoavaliação</t>
  </si>
  <si>
    <t>Eixo 3 - Organização e Gestão</t>
  </si>
  <si>
    <t>Técnicos(as)</t>
  </si>
  <si>
    <t>1- Não cumpriu qualquer critério de sucesso</t>
  </si>
  <si>
    <t>2- Cumpriu menos de metade dos critérios de sucesso</t>
  </si>
  <si>
    <t>3- Cumpriu pelo menos metade dos critérios de sucesso</t>
  </si>
  <si>
    <t>4- Cumpriu todos os critérios de sucesso</t>
  </si>
  <si>
    <t>b) Caso considere relevante por favor apresente resumidamente as alterações introduzidas bem como as principais razões subjacentes a essas alterações.</t>
  </si>
  <si>
    <t>b)  Caso considere relevante por favor apresente resumidamente as alterações introduzidas bem como as principais razões subjacentes a essas alterações.</t>
  </si>
  <si>
    <t>a)  Caso tenha respondido afirmativamente à questão anterior, por favor, indique até um máximo de três exemplos ilustrativos.</t>
  </si>
  <si>
    <r>
      <t xml:space="preserve">2 - Faça um balanço sobre cada uma das Ações do </t>
    </r>
    <r>
      <rPr>
        <b/>
        <sz val="11"/>
        <rFont val="Calibri"/>
        <family val="2"/>
      </rPr>
      <t>Plano de Melhoria, desenvolvidas em 2016/17</t>
    </r>
  </si>
  <si>
    <t>No decurso do ano procederam a reformulações como resultado da monitorização dos aspetos críticos de sucesso?</t>
  </si>
  <si>
    <t>Que indicadores e critérios de sucesso utilizaram para avaliar o cumprimento dos objetivos específicos traçados para a ação (explicitar que condição/ões se teve/tiveram de verificar para considerar que os objetivos específicos da ação foram cumpridos)?</t>
  </si>
  <si>
    <t>Centrando a atenção no conjunto de tarefas e atividades desenvolvidas no âmbito da ação, desde a fase de diagnóstico até à da reformulação, considera que os indicadores e critérios utilizados lhe permitiram avaliar esta ação, em tempo útil, do ponto de vista da pertinência, da eficiência e/ou da eficácia? Porquê?</t>
  </si>
  <si>
    <t>Caso se aplique, por favor indique em que medida esta ação teve um caráter predominantemente preventivo (ou seja, serviu sobretudo para evitar o surgimento de problemas específicos antecipadamente identificados). Para evitar que problema(s)?</t>
  </si>
  <si>
    <t>Designação da ação</t>
  </si>
  <si>
    <r>
      <t xml:space="preserve">Caso tenham sido efetuadas alterações relativamente ao relatado no final de 2015/16, por favor explicite, de forma resumida, as estratégias de diferenciação pedagógica utilizadas na implementação da medida
</t>
    </r>
    <r>
      <rPr>
        <sz val="9"/>
        <rFont val="Calibri"/>
        <family val="2"/>
      </rPr>
      <t>(entenda-se estratégias de diferenciação pedagógica, como aquelas que são concretizadas com o objetivo de dar resposta às necessidades específicas de aprendizagem de cada aluno considerando diferentes dimensões: conteúdo, processos, produtos e ambientes, independentemente do âmbito em que são implementadas, isto é, trabalho individual, em pequeno grupo ou em grande grupo)</t>
    </r>
  </si>
  <si>
    <r>
      <t xml:space="preserve">Critérios de sucesso
</t>
    </r>
    <r>
      <rPr>
        <sz val="9"/>
        <color theme="1"/>
        <rFont val="Calibri"/>
        <family val="2"/>
        <scheme val="minor"/>
      </rPr>
      <t>(explicitar o que se entende por “ter sucesso”, ou seja, que condição/ões se tem/têm de verificar para considerar que um aluno, pelo facto de ter beneficiado desta medida, teve sucesso)</t>
    </r>
  </si>
  <si>
    <t>… 1.º Ciclo</t>
  </si>
  <si>
    <t>… 2.º Ciclo</t>
  </si>
  <si>
    <t>… 3.º Ciclo</t>
  </si>
  <si>
    <t>… Secundário</t>
  </si>
  <si>
    <t>… Pré-escolar</t>
  </si>
  <si>
    <t>3.2 - No decurso de 2016/17, relativamente ao referido no relatório de 2015/16, foram efetuadas alterações aos procedimentos adotados sempre que, sem justificação prévia, um aluno falta a uma aula ao nível do …</t>
  </si>
  <si>
    <t>Caso tenha respondido negativamente por favor indique as razões que levaram a não efetuar qualquer alteração preenchendo o quadro infra:</t>
  </si>
  <si>
    <t>O sistema que existe responde às nossas necessidades</t>
  </si>
  <si>
    <t>Para nós o absentismo não é um problema relevante</t>
  </si>
  <si>
    <t>O sistema implementado cumpre a legislação em vigor</t>
  </si>
  <si>
    <t>Outra razão:</t>
  </si>
  <si>
    <t>6.1 - Fizeram parte de alguma rede de UO TEIP no decurso de 2016/17?</t>
  </si>
  <si>
    <r>
      <t xml:space="preserve">7 - Ações de capacitação realizadas em </t>
    </r>
    <r>
      <rPr>
        <b/>
        <u/>
        <sz val="11"/>
        <rFont val="Calibri"/>
        <family val="2"/>
        <scheme val="minor"/>
      </rPr>
      <t>2015/16</t>
    </r>
  </si>
  <si>
    <t>7.1 - Balanço das ações de capacitação realizadas em 2015/16</t>
  </si>
  <si>
    <t xml:space="preserve">Foi efetuada a aferição da aplicação em contexto de trabalho das aprendizagens realizadas pelos formandos no decurso da ação? </t>
  </si>
  <si>
    <t>Tendo em consideração os objetivos da ação, que indicadores utilizaram na aferição da aplicação, em contexto de trabalho, das aprendizagens realizadas pelos formandos?</t>
  </si>
  <si>
    <t>Que percentagem de formandos aplicou, em contexto de trabalho, as aprendizagens realizadas na ação?</t>
  </si>
  <si>
    <t>9 - Comentários / Comentários / Informações complementares:</t>
  </si>
  <si>
    <t>Comentários / Comentários / Informações complementares</t>
  </si>
  <si>
    <t>8.1.1 - No ano letivo 2016/17 foram efetuadas alterações  relativamente ao relatado no relatório de 2015/16 ao nível:</t>
  </si>
  <si>
    <t>8.1 - No que respeita à Qualidade do Sistema de Monitorização da implementação do PPM (execução do Projeto Educativo):</t>
  </si>
  <si>
    <t>8.1.2 - No decursos de 2016/17:</t>
  </si>
  <si>
    <t xml:space="preserve">a) Foram mitigadas as fragilidades do Sistema de Monitorização referidas no relatório de 2015/16? </t>
  </si>
  <si>
    <t>Se respondeu de forma afirmativa, por favor indique, resumidamente, a(s) fragilidade(s) que foi/foram mitigada(s):</t>
  </si>
  <si>
    <t>b) Foram identificadas fragilidades no Sistema de Monitorização para além das já identificadas em relatórios anteriores?</t>
  </si>
  <si>
    <t>Se respondeu de forma afirmativa, por favor indique, resumidamente, a(s) fragilidade(s) identificada(s):</t>
  </si>
  <si>
    <t>c) Foram alteradas / ajustadas práticas de sala de aula como resultado da monitorização?</t>
  </si>
  <si>
    <t>Se respondeu de forma afirmativa, por favor indique, resumidamente, quando é que essas alterações / ajustes foram implementadas/os:</t>
  </si>
  <si>
    <t>8.2 - Por favor indique em que medida a avaliação do PPM:</t>
  </si>
  <si>
    <t>b) facultou dados aos responsáveis para a tomada de decisão, permitindo determinar se as ações deveriam ser mantidas, melhoradas ou substituídas:</t>
  </si>
  <si>
    <t>a) providenciou evidências acerca da pertinência, da eficácia e eficiência das ações implementadas:</t>
  </si>
  <si>
    <t>Q 3.3</t>
  </si>
  <si>
    <t>Ações de capacitação realizadas em 2015/16 - Balanço</t>
  </si>
  <si>
    <t>Caso tenha respondido afirmativamente, por favor descreva-o de forma resumida, indicando quem participa, em que momentos e como procedem.</t>
  </si>
  <si>
    <t>3.3 - Possuem um sistema de deteção precoce dos riscos de insucesso?</t>
  </si>
  <si>
    <t>Possuem um sistema de deteção precoce dos riscos de insucesso?</t>
  </si>
  <si>
    <t>4 - Como pretendem aferir a/s melhoria/s que esperam observar devido à ação do/a perito/a externo/a nas dimensões intervencionadas?</t>
  </si>
  <si>
    <t>4.3 - No decurso do ano letivo 2016/17 a Unidade Orgânica passou a ser entidade promotora ou parceira em  algum projeto financiado pelo Programa Escolhas?</t>
  </si>
  <si>
    <t>Contributo(s) da Entidade Parceira para a concretização do PPM</t>
  </si>
  <si>
    <t>Contrapartida(s) oferecida(s) pela UO</t>
  </si>
  <si>
    <t>Clacificação quanto à frequência</t>
  </si>
  <si>
    <r>
      <t xml:space="preserve">4.1 - No decurso de 2016/17 envolveram </t>
    </r>
    <r>
      <rPr>
        <b/>
        <u/>
        <sz val="11"/>
        <rFont val="Calibri"/>
        <family val="2"/>
        <scheme val="minor"/>
      </rPr>
      <t>novas</t>
    </r>
    <r>
      <rPr>
        <b/>
        <sz val="11"/>
        <rFont val="Calibri"/>
        <family val="2"/>
        <scheme val="minor"/>
      </rPr>
      <t xml:space="preserve"> entidades parceiras no desenvolvimento e implementação do Plano Plurianual de Melhoria (PPM)?</t>
    </r>
  </si>
  <si>
    <t>Entidade Parceira</t>
  </si>
  <si>
    <t>3.1 - Caso, em 2016/17, tenham implementado ações que se enquadrem dentro da tipologia de ações abaixo enunciadas, por favor, preencha o quadro infra.</t>
  </si>
  <si>
    <t>Anexo II - Plano de Ação do/a Perito/a Externo/a para 2017/18 - Preenchimento ou atualização de dados</t>
  </si>
  <si>
    <t>Anexo I - Plano de Capacitação para 2017/18 - Atualização de dados em falta</t>
  </si>
  <si>
    <t>2017/ 2018</t>
  </si>
  <si>
    <t xml:space="preserve">1 - Em 2017/18 pretendem manter o mesmo perito/a externo/a? </t>
  </si>
  <si>
    <t>Plano de ação para 2017 / 18</t>
  </si>
  <si>
    <t>6 - Quais as ações de capacitação que estão a prever desenvolver no decurso do ano letivo 2017/18?</t>
  </si>
  <si>
    <t>Domínio B – Articulação, comunicação, colaboração e supervisão pedagógica</t>
  </si>
  <si>
    <t>Por favor indique a percentagem de critérios de sucesso atingidos ou superados</t>
  </si>
  <si>
    <r>
      <t>Número de participantes na ação de capacitação em</t>
    </r>
    <r>
      <rPr>
        <sz val="8"/>
        <color theme="0"/>
        <rFont val="Arial"/>
        <family val="2"/>
      </rPr>
      <t xml:space="preserve"> </t>
    </r>
    <r>
      <rPr>
        <b/>
        <sz val="8"/>
        <color theme="0"/>
        <rFont val="Arial"/>
        <family val="2"/>
      </rPr>
      <t>2015/16</t>
    </r>
  </si>
  <si>
    <t>Dos participantes quantos exerceram funções efetivas na UO no ano letivo 2016/17</t>
  </si>
  <si>
    <t xml:space="preserve"> 1.2 - Processo de transição do pré-escolar para 1.º ano de escolaridade.</t>
  </si>
  <si>
    <t>1.3 - Articulação entres os professores do 1.º ano de escolaridade e os pais e/ou encarregados de educação.</t>
  </si>
  <si>
    <t>1.5 - Participação dos alunos, dos pais e das famílias na escola.</t>
  </si>
  <si>
    <t>1.5.1 - Em 2016/17, foram realizadas atividades na escola por iniciativa dos pais e das famílias?</t>
  </si>
  <si>
    <t>1.5.2 - Em 2016/17, foram realizadas atividades na escola por iniciativa dos alunos?</t>
  </si>
  <si>
    <t>Q 1.5</t>
  </si>
  <si>
    <t>Q 3.4</t>
  </si>
  <si>
    <t>Possuem um sistema de monitorização de ocorrências disciplinares?</t>
  </si>
  <si>
    <t>a) o tipo de ocorrência;</t>
  </si>
  <si>
    <t>b) quem esteve envolvido - a que turma pertence;</t>
  </si>
  <si>
    <t>c) quando ocorreu - em que dia da semana e a que horas do dia ocorreu;</t>
  </si>
  <si>
    <t>d) em que local ocorreu;</t>
  </si>
  <si>
    <t>e) a que disciplina;</t>
  </si>
  <si>
    <t>f) grau de reincidência;</t>
  </si>
  <si>
    <t>g) tipo de medida(s) corretiva(s) adotada(s);</t>
  </si>
  <si>
    <t>f) medidas preventivas adotadas.</t>
  </si>
  <si>
    <r>
      <t xml:space="preserve">3.4 - Dispõem de um sistema de monitorização de ocorrências disciplinares, definidas no estatuto do alumo e/ou no regulamento interno, que vos informe, </t>
    </r>
    <r>
      <rPr>
        <b/>
        <u/>
        <sz val="11"/>
        <rFont val="Calibri"/>
        <family val="2"/>
        <scheme val="minor"/>
      </rPr>
      <t>em tempo real</t>
    </r>
    <r>
      <rPr>
        <b/>
        <sz val="11"/>
        <rFont val="Calibri"/>
        <family val="2"/>
        <scheme val="minor"/>
      </rPr>
      <t>, sobre:</t>
    </r>
  </si>
  <si>
    <t>a) Comparativamente ao referido no relatório de 2015/16, no ano letivo 2016/17 foram efetuadas alterações ao nível da realização de encontros entre os professores do 1.º ano de escolaridade e os pais e/ou encarregados de educação com o intuito de discutir:</t>
  </si>
  <si>
    <t>1.4 - Comparativamente ao referido no relatório de 2015/16, ao longo do ano letivo 2016/17, no 1.º ano de escolaridade, foram alterados aspetos referentes às práticas de ensino-aprendizagem, nomeadamente ao nível:</t>
  </si>
  <si>
    <t>8.3 - Com que atores, estruturas, órgãos e/ou entidades houve reflexão sobre os resultados da implementação do PPM?</t>
  </si>
  <si>
    <t xml:space="preserve"> 1.1 - Relativamente ao trabalho desenvolvido na Educação Pré-escolar ao longo do ano letivo 2016/17</t>
  </si>
  <si>
    <t>b) Caso tenha respondido afirmativamente na alínea anterior, por favor exemplifique quais as principais estratégias de prevenção específica promovidas pelos docentes da educação pré-escolar.</t>
  </si>
  <si>
    <t>a) Comparativamente ao referido no relatório de 2015/16, no ano letivo 2016/17 foram efetuadas alterações no trabalho realizado na educação  pré-escolar, em resultado da articulação entre os educadores de infância e os professores do 1.º ano  de escolaridade:</t>
  </si>
  <si>
    <t>Exp. Artisticas; Exp. Físico-Motoras; Educação Física; Educação Visual; Educação Musical; Educação Tecnológica; TIC</t>
  </si>
  <si>
    <t xml:space="preserve">Estudo do Meio; História e Geog. de Portugal; História; Geografia </t>
  </si>
  <si>
    <t>a) Foram implementadas estratégias para garantir as oportunidades e as aprendizagens previstas nos domínios da comunicação oral, consciência linguística, funcionalidade da leitura e escrita, identificação das convenções da escrita e desenvolvimento do prazer e motivação associada à leitura, com enfoque particular nas crianças em risco (fatores sociais, culturais, ambientais ou biológicos)?</t>
  </si>
  <si>
    <t xml:space="preserve"> Relativamente ao trabalho de prevenção desenvolvido na Educação Pré-escolar ao longo do ano letivo 2016/17</t>
  </si>
  <si>
    <t>Práticas de ensino e aprendizagem utilizadas no 1.º ano de escolaridade</t>
  </si>
  <si>
    <r>
      <t xml:space="preserve">Depois de preenchido, por favor  remeta este relatório, impreterivelmente, até ao dia </t>
    </r>
    <r>
      <rPr>
        <b/>
        <u/>
        <sz val="11"/>
        <color rgb="FF0070C0"/>
        <rFont val="Calibri"/>
        <family val="2"/>
      </rPr>
      <t>13 de outubro de 2017</t>
    </r>
    <r>
      <rPr>
        <sz val="11"/>
        <rFont val="Calibri"/>
        <family val="2"/>
      </rPr>
      <t xml:space="preserve">, para a DGE através do mail  </t>
    </r>
    <r>
      <rPr>
        <b/>
        <u/>
        <sz val="11"/>
        <color rgb="FF0070C0"/>
        <rFont val="Calibri"/>
        <family val="2"/>
      </rPr>
      <t>epipse@dge.mec.pt</t>
    </r>
  </si>
  <si>
    <t>Regional</t>
  </si>
  <si>
    <t>Regular</t>
  </si>
  <si>
    <t>Local</t>
  </si>
  <si>
    <t>Pontual</t>
  </si>
  <si>
    <t>Juntas de Freguesia</t>
  </si>
  <si>
    <t>Nacional</t>
  </si>
  <si>
    <t>Apoio do Observatório de Autoavaliação de Escolas; formação no âmbito da autoavaliação;</t>
  </si>
  <si>
    <t>Hóquei Clube Riba de Ave</t>
  </si>
  <si>
    <t>Realização da Atividade Extra Curricular de patinagem</t>
  </si>
  <si>
    <t>Entidade parceira na AEC de patinagem com IPSS local; promoção da atividade na localidade</t>
  </si>
  <si>
    <t>Centro de Cultura Musical</t>
  </si>
  <si>
    <t>Qualidade da oferta de expressão musical; progressão de estudos dos alunos no ensino articulado da música</t>
  </si>
  <si>
    <t>Fundação Castro Alves</t>
  </si>
  <si>
    <t>Câmara Municipal de VNFamalicão</t>
  </si>
  <si>
    <t>Colaboração com o município na contrução de um projeto educativo local; apoio na promoção de atividades da CM; contribuição das metas do plano de ação do contrato interadministrativo com o MEC ("Programa Aproximar Educação") que cooincidem com o nosso PPM TEIP.</t>
  </si>
  <si>
    <t>IPSS locais</t>
  </si>
  <si>
    <t xml:space="preserve">Criação de recursos internos e subtentabilidade da instituição. </t>
  </si>
  <si>
    <t>Associações de Pais</t>
  </si>
  <si>
    <t>"Falar, Ler e escrever"</t>
  </si>
  <si>
    <t>Fonética e Fonologia do Português : contribuições para a prática das Metas Curriculares do 1º CEB</t>
  </si>
  <si>
    <t>Metas Curriculares de Matemática para o 1º CEB: das intenções às práticas</t>
  </si>
  <si>
    <t>Prática experimental no ensino das ciências</t>
  </si>
  <si>
    <t>Centro de Formação Camilo Castelo Branco</t>
  </si>
  <si>
    <t>Pretende-se que os professores apliquem os conhecimentos na área das ciencias experimentais no desenvolvimento do currículo do Estudo do Meio/Ciências, utlizando os materiais 'kits de ciências' disponíveis nas escolas, promovendo a descoberta e o contacto com novos materiais.</t>
  </si>
  <si>
    <t>Prevemos monitorizar no final de cada período letivo em simultaneo com as avaliações dos alunos., traçando, se necessário, novas/diferentes estratégias  de motivação para a descoberta das ciências..</t>
  </si>
  <si>
    <t>Leituras encenadas: dar voz e corpo ao texto</t>
  </si>
  <si>
    <t>Pretende-se que os professores apliquem os conhecimentos na área da leitura e da expressão dramática de modo a darem voz e corpo às histórias infantis, co o intuito de criar o gosto pela leitura.</t>
  </si>
  <si>
    <t>Avaliação das aprendizagens dos alunos: o papel da avaliação formativa no sucesso educativo</t>
  </si>
  <si>
    <t>Pretende-se que os professores apliquem os conhecimentos sobre a avaliação das aprendizagens dos alunos de modo a utilizar a avaliação formativa como (mais) um instrumento de avaliaçãoque contribui para um melhor ensino.</t>
  </si>
  <si>
    <t>Prevemos monitorizar no final do segundo e terceiro períodos letivos em simultaneo com as avaliações dos alunos., traçando, se necessário, diferentes instrumentos de avaliação que estimulem a avaliação formativa.</t>
  </si>
  <si>
    <t>Mediação e gestão de conflitos: contributos para a melhoria escolar</t>
  </si>
  <si>
    <t>Preve-se que ao longo do ano, os docentes apliquem os conhecimentos adquiridos em mediação escolar em situações de conflito que possam emergir, dando resposta  a situações de conflito.</t>
  </si>
  <si>
    <t>Prevemos monitorizar no final de cada período letivo em simultaneo com as avaliações dos alunos., traçando, se necessário, novas/diferentes estratégias  de mediação.</t>
  </si>
  <si>
    <t xml:space="preserve">O apoio do perito é fundamental a nível organizacional, pela participação em reuniões periódicas, com a apresentação de resultados e debate de estratégias,  e a nível pedagógico, com uma intervenção na formação de docentes do Agrupamento, de acordo com as necessidades que vão sendo identificadas. </t>
  </si>
  <si>
    <t>O perito, e em função da experiência de inovação e flexibilização curriculares em curso, desempenha um papel de orientação estratégica mediante a promoção do debate, por um lado, e a monotorização de práticas, por outro, tendo ainda uma ação de organização da formação a este nível.</t>
  </si>
  <si>
    <t>Esta atividade resulta da orientação estratégica que o perito é responsável, ajudando o Agrupamento a refletir sobre as metas que se propõe alcançar e sobre os resultados efetivamente atingidos, co contribuindo para uma reflexão ampla e colaborativa no interior do Agrupamento.</t>
  </si>
  <si>
    <t>O perito externo dinamiza a monitorização do plano plurianual de melhoria através de vários dispositivos de avaliação, incluindo dados estatísticos, relatórios, atas e listas de verificação, em colaboração com a Direção.</t>
  </si>
  <si>
    <t>Formação acreditada no âmbito do acompanhamento e supervisão letiva, em curso, bem como no âmbito da inovação e flexibilização curriculares, a iniciar.</t>
  </si>
  <si>
    <t>Os resultados são aferidos pela participação dos docentes na formação, pela dinamização de ideias no contexto das reuniões e pela promoção de uma cultura de colaboração ao nível do Agrupamento.</t>
  </si>
  <si>
    <t>Data de início (dd/mm/aaaa)</t>
  </si>
  <si>
    <t>Relatório TEIP 2016/2017  - Parte II</t>
  </si>
  <si>
    <t>X</t>
  </si>
  <si>
    <t>O desenvolvimento de diversos projetos e a formalização de parcerias e protocolos de colaboração com entidades locais e regionais, abrangendo diferentes áreas, revelando-se uma mais-valia na concretização dos objetivos definidos e nos dos resultados escolares dos alunos.</t>
  </si>
  <si>
    <t>Sim a monitorização dos critérios permitiu aferir o andamento da ação e avaliar eventuais ajustes. O reconhecimento da comunidade fica patente na procura do AE de Pedome que em contraciclo com a evolução demográfica teve um aumento da procura; adesão massiva dos alunos aos clubes e projetos da escola; resultados alcançados nos projetos de âmbito nacional (xadrez, atletismo, eco-escolas) e local.</t>
  </si>
  <si>
    <t>Esta ação assumiu um carater preventivo na medida em que permitiu criar uma maior ligação dos alunos e famílias à escola aumentando a motivação para as aprendizagens e deu densidade a um curriculo não formal (patenteado na diversidade de clubes/projetos) que ajudou a consolidar o currciculo formal.</t>
  </si>
  <si>
    <t xml:space="preserve">Prevenção do abandono, absentismo e indisciplina, privilegiando a intervenção junto dos pais / encarregados de educação,  e dos alunos. </t>
  </si>
  <si>
    <t xml:space="preserve">Sim, esta ação teve um caráter eminentemente preventivo, atuando ao nível da prevenção de comportamentos de risco, desenvolvimento de competências pessoais e sociais, e na prevenção do abandono precoce. A mediação escolar permitiu gerir conflitos, reconfigurar vigilância de espaços, sensibilizar alunos e encarregados de educação para a importancia da sã convivência e desta forma fomentar nos discentes uma atitude positiva em relação à escola e às aprendizagens. </t>
  </si>
  <si>
    <t>Não.</t>
  </si>
  <si>
    <t>Apoio ao aluno e à Família: prevenção do abandono, absentismo e indisciplina - Animação Socioeducativa</t>
  </si>
  <si>
    <t>Cumprido</t>
  </si>
  <si>
    <t>A formação à em supervisão pedagógica foi importante porque permitiu iniciar um caminho de valorização pedagógica dos docentes facilitando a partilha e o aprofundamento das práticas articulação curricular e desta forma induzindo uma melhoria da prática pedagógica.</t>
  </si>
  <si>
    <t>Muito Satisfeito</t>
  </si>
  <si>
    <t>Realização de encontros e seminários com vista à partilha de boas práticas.</t>
  </si>
  <si>
    <t xml:space="preserve">Atualmente, as relações escola –família assumem uma outra expressão social e existe a ideia de que uma maior proximidade e cooperação entre famílias e escolas poderá traduzir-se num melhor desempenho escolar dos alunos. Não sendo alheio a este compromisso, o AEP potenciou diversas formas de entre a articulação entres os professores do 1.º ano de escolaridade e os pais e/ou encarregados de educação. Passando por: Reorganização de horários e atividades escolares/curriculares; reuniões com os professores titulares de turma ao longo ano letivo; reunião com representantes dos pais, os professores e a direção do agrupamento; participação dos pais na elaboração de documentos orientadores da ação educativa e nas atividades aí constantes; cursos de educação parental dinamizado pelo GAAF; participação em atividades do PCT, nas respetivas salas/oficinas de formação; colaboração dos pais na construção de regras/atitudes cívicas e demais instrumentos pedagógicos importantes no sucesso das aprendizagens dos alunos.  </t>
  </si>
  <si>
    <t>Os  pais solicitaram formação parental, apresentando inscrições e horário de funcionamento; Também realizaram outras atividades, por iniciativa própria, com o intuito de oferecer à escola materiais didáticos/visitas de estudo, como formas de colaborar na aprendizagem dos educandos.</t>
  </si>
  <si>
    <t>Os alunos sugeriram e realizaram diversas atividades na escola para angariar fundos para a Viagem/Atividades de Finalistas; Participaram em encontros no âmbito do projeto Erasmus+; Realizaram na escola um mural da "igualdade" (em articulação com os professores de expressões) e com ele concorreram a um concurso municipal ficando em 2º lugar.</t>
  </si>
  <si>
    <t>Diferenciação pedagógica nas disciplinas de português e matemática no 1.º ciclo em contexto de oficinas pedagógicas. Diferenciação pedagógica nas disciplinas de português, inglês e matemática no 2.º e 3.º ciclos com recurso a pares pedagógicos numa perspetiva de assessoria/coadjuvação. Apoio pedagogico individualizado a alunos referenciados pelos conselhos de turma.</t>
  </si>
  <si>
    <t>Os indicadores utilizados foram os resultados obtidos em diversos momentos de avaliação e a progressões dos mesmos e em que medida estes revelavam delibidades nas aprendizagens às disciplinas monitorizadas.</t>
  </si>
  <si>
    <t>Consideramos que sim pois permitiu que fossem readaptados/reorganizados  recursos como apoios/assessorias/coadjuvações/tutorias no sentido de melhorar a eficácia do apoio dado aos alunos com dificuldades.</t>
  </si>
  <si>
    <t>Esta ação teve essencialmente um caráter preventivo sem o qual não seria possível cumprir as metas a que o Agrupamento se comprometeu. O carater preventivo fica patente na assunção que o agrupamento faz ao colocar recursos nos anos iniciais de ciclo, nas áreas da matemática do português e do inglês identificadas como estruturais e problemáticas.</t>
  </si>
  <si>
    <t>Sim. Pretendemos igualmente efetuar mudanças pedagógicas organizando as aprendizagens numa metodologia de trabalho de projeto,  promovendo uma articulação efetiva de todas as áreas do saber centradas na aprendizagem do aluno.</t>
  </si>
  <si>
    <t xml:space="preserve">Parcerias estratégicas; melhoramento dos espaços escolares permitindo que os docentes e discentes se possam sentir confortáveis e reconhecendo a escola como um lugar que lhes pertence;  formação de grupos de educação parental com impacto nas aprendizagens dos alunos; articulação com as Associações de Pais, Famílias e Comunidade envolvente. </t>
  </si>
  <si>
    <t>Não existe necessidade de efetuar grandes alterações o objetivo é consolidar o que foi feito até aqui e ventualmente alargar o número de projetos e incrementar ainda mais a adesão de alunos e Encarregados de Educação a atividades diversas.</t>
  </si>
  <si>
    <t>Acompanhamento de famílias; Intervenção no âmbito da Psicologia; Atividades coletivas e individuais tais como o:  tertúlias com pais/encarregados de educação do pré-escolar e primeiro ano do 1º ciclo; um Encontro de Pais/Encarregados de Educação representantes de todas as turmas do agrupamento, onde se pretende reforçar a motivação dos pais para um maior envolvimento e participação na vida da escola, assim como promover uma participação consciente e informada por parte dos mesmos; a dinamização de grupos de Educação Parental, os quais têm como objetivo melhorar a relação pai-filho e dotar os pais de competências adequadas para fazer face aos comportamentos das crianças; projeto de empatia com alunos do primeiro ciclo, com o objetivo de desenvolver competências socioemocionais, prevenindo comportamentos de risco; intervenção em grupo/turma; projeto "férias de verão na escola"; projeto "relaxar é que está a dar". Intervenção vocacional com os alunos de 9.º ano, no sentido de apoiar a transição para o ensino secundário. Intervenções do gabinete de medição escolar (GaME).</t>
  </si>
  <si>
    <t>Os indicadores utilizados permitiram avaliar de forma eficiente as atividades levadas a cabo no âmbito desta ação e fazer os ajustes considerados adequados. Foi devido à leitura destes indicadores que se constatou a necessidade de reforçar a mediação escolar que permitiu uma monitorização mais fina dos fenómenos de indisciplina indentificado como um fenómeno que, particularmente no 3º ciclo, é um dos obstáculos essenciais para a consolidação de melhores resultados académicos.</t>
  </si>
  <si>
    <t>Formação com o observatório da Universidade do Minho em supervisão pedagógica. Elaboração do relatório de autoavaliação pela equipa nomeada para o efeito.</t>
  </si>
  <si>
    <t>Número de Docentes envolvidos na formação em supervisão pedagógica. Propostas de melhoria apresentadas resultantes do processo de autoavaliação levado a cabo.</t>
  </si>
  <si>
    <t>A formação em supervisão pedagógica teve uma adesão da comunidade docente contudo ainda não houve tempo para uma efetivação de práticas de supervisão pedagógia regulares não havendo impacto nas práticas pedagógicas. Considerando o relatório da última avaliação externa onde se refere que o processo de autoavaliação ainda não se encontrava consolidado, constata-se hoje que existe uma cultura de autoavaliação instituída que conta com a participação da comunidade educativa, em resultado de uma clara melhoria introduzida. O atual processo de autoavaliação resulta de um percurso suportado num plano estratégico que englobou uma ação de formação, habilitando a equipa de autoavaliação para a metodologia utilizada e melhor alicerçar a sua atuação.</t>
  </si>
  <si>
    <t>Todas as ações de formação implementadas no âmbito desta ação e o próprio supõe uma perspetiva preventiva na medida em que visam mitigar debilidades detetadas na unidade orgânica.</t>
  </si>
  <si>
    <t>Dinamização, animação e organização de diversos espaços escolares incluindo a sala de aula, através da dinamização de diversos projetos envolvendo alunos, professores e asssitentes operacionais.</t>
  </si>
  <si>
    <t>Número de Intervenções da Animação Socioeducativa nos diferentes espaços escolares.</t>
  </si>
  <si>
    <t>Sim. Os indicadores de adesão permitem concluir que a ação foi eficaz junto do publico alvo a que se destinava (foram abrangidos 512 alunos, sendo que em contexto sala de aula  abrangeu 530, recreios 632, cantinas 366, bibliotecas escolares 158, projeto "levar Sorrisos" abrangeu 51 alunos e idosos e o Clube do Riso envolveu 22 alunos enquanto o mindfulness 11 alunos); formação a 22 assistentes operacionais e a 15 pais e encarregados de educação no âmbito da educação parental.</t>
  </si>
  <si>
    <t>Sim. O grau de envovimento dos alunos, nomeadamente nas animações de espaços escolares permitiu prevenir situações de indisciplina.</t>
  </si>
  <si>
    <t>O aluno obteve nível igual ou superior a três nas disciplinas apoiadas.</t>
  </si>
  <si>
    <t>Alunos que transitaram de ano nas turmas que funcionaram com par pedagógico.</t>
  </si>
  <si>
    <t>O Aluno diminuiu o número de níveis negativos.</t>
  </si>
  <si>
    <t>Alunos que permaneceram nos clubes ao longo do ano</t>
  </si>
  <si>
    <t>Planificação conjunta de sessões letivas tendo em vista chegar de forma diferenciada a pequeno grupos de alunos.</t>
  </si>
  <si>
    <t>As tutorias são normalmente professor aluno ou professor para de alunos pelo que o trabalho é essencialmente individualizado e adaptado às necessidades do aluno.</t>
  </si>
  <si>
    <t>É feita uma articulação entre o clube e os conteúdos curriculares na perspetiva de os complementar. O docente responsável do clube tenta sempre que possível atender à diferença de alunos organizando-os por grupos de homogeneidade.</t>
  </si>
  <si>
    <t>Disponibilidade do AE para projetos de investigação da Universidade. Estágios de mestrado.</t>
  </si>
  <si>
    <t>Ensino coadjuvado da música para as turmas do 3º e 4º ano.</t>
  </si>
  <si>
    <t>Entidade parceira na AEC de modelagem.</t>
  </si>
  <si>
    <t>x</t>
  </si>
  <si>
    <t xml:space="preserve">Colaboração em diversas atividades das Escolas; colaboração no processo de matrículas no pré-escolar e 1.º ano; </t>
  </si>
  <si>
    <t xml:space="preserve"> Articulação de atividades (ex. feiras de associativismo local); utilização dos espaços da Escola.</t>
  </si>
  <si>
    <t>Desenvolvimento dos projetos: "crescer a brincar", "literattus", "viagens pelo património cultural", "Centro de Estudos e Atividades Ambientais"; Apoio logístico e financeiro para diversas atividades da Escola (ex. Natação Adaptada para crianças e jovens NEE)</t>
  </si>
  <si>
    <t>Entidades promotoras das AEC do AE.</t>
  </si>
  <si>
    <t>Colaboração em diversas atividades. Colaboração no acompanhento pedagógico dos alunos.</t>
  </si>
  <si>
    <t>Reconhecimento e apoio em atividades.</t>
  </si>
  <si>
    <t xml:space="preserve"> A concretização da supervisão pedagógica foi mitigada pois foi feita formação para uma grande parte dos docentes nesta área e foram dados os primeiros passos nos contextos educativos; Após constituição da equipa de autoavaliação e formação na área para a mesma foi criada a rotina de recolha de informação relevante sobre a unidade organica que permitiu redefir estratégias de melhoria.</t>
  </si>
  <si>
    <t xml:space="preserve">Sim, a monitorização/avaliação das ações melhoria definidas e a informação recolhida decorrente das mesmas, permitiram avaliar o grau de eficácia das ações concebidas no âmbito do projeto TEIP. </t>
  </si>
  <si>
    <t>Direção; Coordenção do Projeto TEIP; Departamentos Curriculares; Conselho Pedagógico e Conselho Geral.</t>
  </si>
  <si>
    <t>Xadrez: uma atividade de enriquecimento curricular</t>
  </si>
  <si>
    <t>3 - Concordo</t>
  </si>
  <si>
    <t>Supervisionar a prática letiva dos formandos para identificar o grau de aplicação das estratégias aconselhadas/trabalhadas na formação</t>
  </si>
  <si>
    <t>Supervisionar a prática letiva dos formandos para identificar o grau de aplicação  das metodologias e dos conceitos trabalhados na formação</t>
  </si>
  <si>
    <t xml:space="preserve">As estratégias usadas foram essencialmente as seguintes: Formação das educadoras no Programa “Falar, Ler e Escrever no JI”; construção de materiais com as crianças (Baú do Tesouro; Árvore das Palavras; tapetes narrativos; livros de rimas; construção de cartões, em que se encontram impressos os algarismos 1 (alternativa 1) e 2 (alternativa 2) e as letras V (verdadeiro) e F (falso); adaptação de jogos tradicionais; decoração de espaços com materiais reciclados de escrita (jornais, revistas, livros folhetos diversos, …); organização da área da Leitura/biblioteca (…); escrita de palavras/ frases/pequenos textos, principalmente com as crianças de 5 anos; dramatizações e teatros em grande/pequeno grupo, em articulação com outras turmas da EPE/comunidade escolar e educativa; pequenos encontros com escritores e familiares das crianças; identificação com materiais de escrita pelas crianças de espaços verdes e recreios interiores e exteriores; participação em concursos de leitura e escrita a salientar “Conta-nos uma História” e a atividades com a comunidade na “Semana da Leitura” (construção de textos/conversas em grupo); planificação de atividades de leitura contemplando um conjunto de propostas a realizar antes, durante e após a leitura de contos, histórias e lendas; utilização de suportes de escrita digital na produção de materiais de escrita e situações de conto de histórias, audição de sons, leitura de imagens, entre outras atividades no domínio da linguagem oral e abordagem à escrita; colaboração da família/autarquia/município, entre outras parcerias na implementação destas estratégias é muito importante, prevendo as educadoras o seu envolvimento em planificação continuada; realização de tapetes narrativos em todos os JI do agrupamento, em que as crianças através de histórias recomendadas no programa “Falar, ler e Escrever”, construíram. No final do ano letivo, na sede do agrupamento, foi levado a cabo um momento de partilha com todos estes materiais de literacia emergente, seguido da sua exposição. Fez parte desta atividade, a dramatização do conto “O Rato da Cidade e o Rato da Aldeia”, aberto a toda a comunidade educativa.
</t>
  </si>
  <si>
    <t>Foram realizadas reuniões fomais e informais procedeu-se a algumas alterações em dinâmicas já existentes na ariticulação das crianças da EPE para o 1.º CEB, a constar: organização periódica de atividades de receção/adaptação específicas para a transição da EPE/1.º CEB; construção de portefólios ao longo da permanência das crianças no JI com evidências significativas do seu percurso e aprendizagem; reorganização de alguns documentos de observação e registo de avaliação formativa/autoavaliação tendo por base as novas orientações curriculares para a educação pré-escolar (mais descritivos); organização de Workshops/sessões de esclarecimentos entre as educadoras, professores do 1.º CEB, a equipa de Apoio ao Aluno e á Família (GAAF) e as famílias das crianças, no final do ano letivo; troca de informação e instrumentos de observação e avaliação (ao longo do ano e no final), sobre o percurso de cada criança no desenvolvimento das aprendizagens. As crianças com problemas sociais, familiares ou comportamentais são referidas nesta sessões de trabalho, assim como são descritas as medidas adotadas no seu percurso, no pré-escolar. Esta informação/trabalho colaborativo consta no projeto curricular de turma, do professor do 1.º ciclo. Para além destes indicadores de organização curricular/avaliativo, no inicio de cada ano letivo as educadoras reunem com os professores do 1º ano e especificamente descrevem os alunos que cada professor vai receber na sua turma. Nas sessões de articulação também se reflete sobre a ficha de avaliação diagnóstica a aplicar aos alunos do 1º ano.</t>
  </si>
  <si>
    <t>Nos 5º, 6º e 9º anos é privilegiado o apoio individualizado. Nos 7º e 8º ano é privilegiado o trabalho colaborativo orientado por docentes.</t>
  </si>
  <si>
    <t>No ano 16/17 foi criado o GaME (gabinete de mediação escolar) que tinha como objetivo mediar conflitos e monitotizar situações de indisciplina. Sempre que numa aula ocorria uma situação de indisciplina grave com ordem de saída de sala de aula o(s) aluno(s) eram encaminhados para o GaME com uma tarefa substitutiva dos conteúdos da aula. O professor que ordenou a saída de sala de aula preeenche um formulário on-line com os dados da ocorrencia e o técnico/professor presente no GaME preenche igualmente um formulário on-line com dados relativos à presença dos aluno no GaME. Quando ocorriam situações de indisciplina fora das aulas o assistente operacional que detetasse/assistisse à situação, encaminhava os alunos envolvidos para o GaME procedendo-se nestes casos ao preenchimento dos formulários on-line atrás referidos. O coordenador do GaME enviava as ocorrências disciplinares para os Diretores de Turma que as faziam chegar aos Encarregados de Educação. No GaME estavam cooptados dois alunos (eleitos em assembleia de delegados de turma) e a coordenadora dos assistentes operacionais. A análise SWOT dos dados registados no GaME permitiu perceber as causas, os momentos e as lógicas da indisciplina latente e a partir daí construir um plano de ação para mitigar a indisciplina que, entre outras aspetos,  levou a um reforço de vigilância de espaços problemáticos em momentos identificados, a um plano de formação para docentes e assitentes operacionais no âmbito da gestão da indisciplina. Sempe que o GaME identificou situações recorrentes ou padrões de indisciplina atribuidas a um contexto inerente a um grupo turma fez intervenção na turma e se necessário junto dos Encarregados de Educação.</t>
  </si>
  <si>
    <t xml:space="preserve">Reuniões com instuições parceiras que trabalham na área da psicopedagogia, no final e inicio de cada ano letivo, com o intuito de nos darem a conhecer as problemáticas associadas a determinados alunos e que estatégias pedagógicas adotar. Reuniões de articulação curricular de ciclo no inicio do ano letivocom o objetivo de identificar fragilidades dos alunos no curriculo. Aderimos ao PAASA (Programa de Apoio à Avaliação do Sucesso Académico)  que permite inferir a qualidade do sucesso entendendo a baixa qualidade do sucesso como um preditor de insucesso futuro. Trimestralmente estes dados são analisados em reuniões de conselho de docentes/turma em conselho pedagógico tendo como consequência a adoção de medidas com o objetivo de minimizar o insucesso. Reuniões de conselho de docentes/turma intercalares que ocorrem sensivelmentde a meio de cada período letivo e onde são referenciados casos de alunos em risco elevado de insucesso. </t>
  </si>
  <si>
    <t xml:space="preserve">O grau de aplicação dos conhecimentos desenvolvidos em formação na elaboração do relatório final de autoavaliação do agrupamento </t>
  </si>
  <si>
    <t>O nivel de aplicação das histórias e das estratégias de motivação para a leitura e escrita, na prática pedagógica diária das educadoras.</t>
  </si>
  <si>
    <t>Relativamente às práticas de sala de aula, a unidade organica incorporou uma necessidade crescente de as melhorar e readaptar o que teve como consequência a adesão ao Projeto de Autonomia e Flexibilidade Curricular. Este facto teve obviamente algumas consequências na atitude e na articulação pedagógica.</t>
  </si>
  <si>
    <t>Sim, as tomadas de decisão tiveram sempre por base a avaliação feita do PPM.</t>
  </si>
  <si>
    <t>O projeto educativo e o plano plurianual de melhoria cessam vigencia em 2017 pelo que foi constituida uma equipa que tem como missão a construção de um novo projeto educativo do agrupamento e posteriormente elaborar um plano plurianual de melhoria. Como referente para estes documentos estruturantes deverá assumir papel principal o projeto de intervenção do diretor reeleito em maio passado para novo mandato.</t>
  </si>
  <si>
    <t xml:space="preserve">Projeto Hypatiamat </t>
  </si>
  <si>
    <t>Eco- escolas, educação para a sustentabilidade em agrupamento</t>
  </si>
  <si>
    <t>Preve-se que ao longo do ano, os professores apliquem na sala de aula atividades/tarefas propostas na plataforma do projeto Hypatiamat , assim como a utilização das tecnologias na aprendizagem da matemática.</t>
  </si>
  <si>
    <t>Prevemos monitorizar no final de cada períodoo impacto da formação na aprendizagem dos alunos, questionando os professores diretamente em conselho de docentes.</t>
  </si>
  <si>
    <t>100; 110</t>
  </si>
  <si>
    <t>Preve-se que ao longo do ano, os docentes apliquem os conhecimentos adquiridos em educação para a cidadania e sustentabilidade do ambiente no desenvolvimnto do curriclo formal.</t>
  </si>
  <si>
    <t>Prevemos monitorizar ao longo ano, conhecendo a periodicidade e a qualidade da particaipação da escola/alunos em atividades que promovam a sustentabilidade ambiental.</t>
  </si>
  <si>
    <t>Nível de aplicação dos conhecimentos de xadrez desenvolvidos na formação, em sala de aula.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</si>
</sst>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1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2"/>
      <name val="Calibri"/>
      <family val="2"/>
    </font>
    <font>
      <sz val="10"/>
      <name val="Calibri"/>
      <family val="2"/>
    </font>
    <font>
      <sz val="8"/>
      <name val="Arial"/>
      <family val="2"/>
    </font>
    <font>
      <sz val="12"/>
      <name val="Arial"/>
      <family val="2"/>
    </font>
    <font>
      <b/>
      <sz val="12"/>
      <name val="Arial"/>
      <family val="2"/>
    </font>
    <font>
      <u/>
      <sz val="10"/>
      <color indexed="12"/>
      <name val="Arial"/>
      <family val="2"/>
    </font>
    <font>
      <b/>
      <sz val="16"/>
      <name val="Calibri"/>
      <family val="2"/>
    </font>
    <font>
      <sz val="16"/>
      <name val="Arial"/>
      <family val="2"/>
    </font>
    <font>
      <b/>
      <sz val="10"/>
      <color indexed="12"/>
      <name val="Arial"/>
      <family val="2"/>
    </font>
    <font>
      <b/>
      <sz val="8"/>
      <name val="Arial"/>
      <family val="2"/>
    </font>
    <font>
      <b/>
      <sz val="10"/>
      <name val="Arial"/>
      <family val="2"/>
    </font>
    <font>
      <sz val="10"/>
      <name val="Arial"/>
      <family val="2"/>
    </font>
    <font>
      <sz val="10"/>
      <name val="Arial"/>
      <family val="2"/>
    </font>
    <font>
      <sz val="12"/>
      <name val="Arial"/>
      <family val="2"/>
    </font>
    <font>
      <sz val="9"/>
      <name val="Arial"/>
      <family val="2"/>
    </font>
    <font>
      <b/>
      <sz val="11"/>
      <name val="Arial"/>
      <family val="2"/>
    </font>
    <font>
      <sz val="11"/>
      <name val="Arial"/>
      <family val="2"/>
    </font>
    <font>
      <sz val="8"/>
      <name val="Calibri"/>
      <family val="2"/>
    </font>
    <font>
      <b/>
      <sz val="9"/>
      <color indexed="12"/>
      <name val="Arial"/>
      <family val="2"/>
    </font>
    <font>
      <b/>
      <sz val="8"/>
      <name val="Calibri"/>
      <family val="2"/>
    </font>
    <font>
      <sz val="10"/>
      <color indexed="8"/>
      <name val="Calibri"/>
      <family val="2"/>
    </font>
    <font>
      <b/>
      <sz val="12"/>
      <color indexed="8"/>
      <name val="Calibri"/>
      <family val="2"/>
    </font>
    <font>
      <sz val="9"/>
      <color indexed="8"/>
      <name val="Calibri"/>
      <family val="2"/>
    </font>
    <font>
      <sz val="8"/>
      <color indexed="8"/>
      <name val="Calibri"/>
      <family val="2"/>
    </font>
    <font>
      <sz val="10"/>
      <color indexed="8"/>
      <name val="Arial"/>
      <family val="2"/>
    </font>
    <font>
      <b/>
      <sz val="9"/>
      <name val="Arial"/>
      <family val="2"/>
    </font>
    <font>
      <b/>
      <sz val="10"/>
      <color indexed="8"/>
      <name val="Calibri"/>
      <family val="2"/>
    </font>
    <font>
      <b/>
      <sz val="7"/>
      <color indexed="10"/>
      <name val="Arial"/>
      <family val="2"/>
    </font>
    <font>
      <b/>
      <sz val="7"/>
      <name val="Arial"/>
      <family val="2"/>
    </font>
    <font>
      <sz val="7"/>
      <name val="Arial"/>
      <family val="2"/>
    </font>
    <font>
      <b/>
      <sz val="8"/>
      <color indexed="10"/>
      <name val="Arial"/>
      <family val="2"/>
    </font>
    <font>
      <b/>
      <sz val="11"/>
      <color indexed="8"/>
      <name val="Calibri"/>
      <family val="2"/>
    </font>
    <font>
      <sz val="11"/>
      <color theme="1"/>
      <name val="Calibri"/>
      <family val="2"/>
      <scheme val="minor"/>
    </font>
    <font>
      <u/>
      <sz val="11"/>
      <color theme="10"/>
      <name val="Calibri"/>
      <family val="2"/>
    </font>
    <font>
      <b/>
      <sz val="11"/>
      <color theme="1"/>
      <name val="Calibri"/>
      <family val="2"/>
      <scheme val="minor"/>
    </font>
    <font>
      <u/>
      <sz val="10"/>
      <color indexed="12"/>
      <name val="Calibri"/>
      <family val="2"/>
      <scheme val="minor"/>
    </font>
    <font>
      <sz val="10"/>
      <name val="Calibri"/>
      <family val="2"/>
      <scheme val="minor"/>
    </font>
    <font>
      <b/>
      <sz val="10"/>
      <color rgb="FFFF0000"/>
      <name val="Arial"/>
      <family val="2"/>
    </font>
    <font>
      <sz val="8"/>
      <color theme="1"/>
      <name val="Calibri"/>
      <family val="2"/>
      <scheme val="minor"/>
    </font>
    <font>
      <sz val="9"/>
      <color theme="1"/>
      <name val="Calibri"/>
      <family val="2"/>
      <scheme val="minor"/>
    </font>
    <font>
      <sz val="9"/>
      <name val="Calibri"/>
      <family val="2"/>
      <scheme val="minor"/>
    </font>
    <font>
      <b/>
      <sz val="8"/>
      <color theme="1"/>
      <name val="Calibri"/>
      <family val="2"/>
      <scheme val="minor"/>
    </font>
    <font>
      <sz val="7"/>
      <color theme="1"/>
      <name val="Calibri"/>
      <family val="2"/>
      <scheme val="minor"/>
    </font>
    <font>
      <sz val="10"/>
      <color theme="1"/>
      <name val="Calibri"/>
      <family val="2"/>
      <scheme val="minor"/>
    </font>
    <font>
      <b/>
      <sz val="8"/>
      <name val="Calibri"/>
      <family val="2"/>
      <scheme val="minor"/>
    </font>
    <font>
      <b/>
      <sz val="12"/>
      <name val="Calibri"/>
      <family val="2"/>
      <scheme val="minor"/>
    </font>
    <font>
      <sz val="10"/>
      <color theme="0"/>
      <name val="Arial"/>
      <family val="2"/>
    </font>
    <font>
      <b/>
      <sz val="9"/>
      <color rgb="FFFF0000"/>
      <name val="Arial"/>
      <family val="2"/>
    </font>
    <font>
      <sz val="11"/>
      <name val="Calibri"/>
      <family val="2"/>
      <scheme val="minor"/>
    </font>
    <font>
      <b/>
      <sz val="11"/>
      <name val="Calibri"/>
      <family val="2"/>
      <scheme val="minor"/>
    </font>
    <font>
      <sz val="8"/>
      <name val="Calibri"/>
      <family val="2"/>
      <scheme val="minor"/>
    </font>
    <font>
      <b/>
      <sz val="10"/>
      <color theme="1"/>
      <name val="Calibri"/>
      <family val="2"/>
      <scheme val="minor"/>
    </font>
    <font>
      <sz val="11"/>
      <color theme="1"/>
      <name val="Arial"/>
      <family val="2"/>
    </font>
    <font>
      <sz val="8"/>
      <color theme="0" tint="-0.34998626667073579"/>
      <name val="Arial"/>
      <family val="2"/>
    </font>
    <font>
      <sz val="8"/>
      <color theme="1"/>
      <name val="Arial"/>
      <family val="2"/>
    </font>
    <font>
      <sz val="8"/>
      <color theme="0" tint="-0.34998626667073579"/>
      <name val="Calibri"/>
      <family val="2"/>
      <scheme val="minor"/>
    </font>
    <font>
      <sz val="11"/>
      <color theme="0"/>
      <name val="Arial"/>
      <family val="2"/>
    </font>
    <font>
      <b/>
      <sz val="8"/>
      <color theme="1"/>
      <name val="Arial"/>
      <family val="2"/>
    </font>
    <font>
      <b/>
      <sz val="8"/>
      <color theme="0" tint="-0.34998626667073579"/>
      <name val="Arial"/>
      <family val="2"/>
    </font>
    <font>
      <sz val="10"/>
      <color rgb="FFFF0000"/>
      <name val="Arial"/>
      <family val="2"/>
    </font>
    <font>
      <sz val="8"/>
      <color theme="0"/>
      <name val="Arial"/>
      <family val="2"/>
    </font>
    <font>
      <b/>
      <sz val="8"/>
      <color theme="0"/>
      <name val="Arial"/>
      <family val="2"/>
    </font>
    <font>
      <b/>
      <sz val="11"/>
      <color rgb="FFFF0000"/>
      <name val="Arial"/>
      <family val="2"/>
    </font>
    <font>
      <sz val="10"/>
      <color rgb="FFFF0000"/>
      <name val="Calibri"/>
      <family val="2"/>
      <scheme val="minor"/>
    </font>
    <font>
      <b/>
      <sz val="9"/>
      <name val="Calibri"/>
      <family val="2"/>
      <scheme val="minor"/>
    </font>
    <font>
      <b/>
      <sz val="10"/>
      <name val="Calibri"/>
      <family val="2"/>
      <scheme val="minor"/>
    </font>
    <font>
      <sz val="8"/>
      <color rgb="FF000000"/>
      <name val="Tahoma"/>
      <family val="2"/>
    </font>
    <font>
      <b/>
      <sz val="8"/>
      <color indexed="9"/>
      <name val="Arial"/>
      <family val="2"/>
    </font>
    <font>
      <b/>
      <sz val="10"/>
      <color theme="1"/>
      <name val="Arial"/>
      <family val="2"/>
    </font>
    <font>
      <sz val="11"/>
      <color indexed="8"/>
      <name val="Calibri"/>
      <family val="2"/>
    </font>
    <font>
      <b/>
      <sz val="11"/>
      <color theme="3"/>
      <name val="Arial"/>
      <family val="2"/>
    </font>
    <font>
      <sz val="11"/>
      <color theme="3"/>
      <name val="Arial"/>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sz val="8"/>
      <color theme="3"/>
      <name val="Calibri"/>
      <family val="2"/>
      <scheme val="minor"/>
    </font>
    <font>
      <sz val="10"/>
      <color theme="3"/>
      <name val="Arial"/>
      <family val="2"/>
    </font>
    <font>
      <sz val="11"/>
      <color theme="3"/>
      <name val="Calibri"/>
      <family val="2"/>
      <scheme val="minor"/>
    </font>
    <font>
      <sz val="10"/>
      <color theme="3"/>
      <name val="Calibri"/>
      <family val="2"/>
      <scheme val="minor"/>
    </font>
    <font>
      <b/>
      <u/>
      <sz val="10"/>
      <color indexed="12"/>
      <name val="Arial"/>
      <family val="2"/>
    </font>
    <font>
      <b/>
      <sz val="11"/>
      <color rgb="FFFF0000"/>
      <name val="Calibri"/>
      <family val="2"/>
      <scheme val="minor"/>
    </font>
    <font>
      <b/>
      <vertAlign val="superscript"/>
      <sz val="12"/>
      <color theme="1"/>
      <name val="Calibri"/>
      <family val="2"/>
      <scheme val="minor"/>
    </font>
    <font>
      <b/>
      <sz val="9"/>
      <color theme="0"/>
      <name val="Calibri"/>
      <family val="2"/>
      <scheme val="minor"/>
    </font>
    <font>
      <b/>
      <sz val="8"/>
      <color theme="0"/>
      <name val="Calibri"/>
      <family val="2"/>
      <scheme val="minor"/>
    </font>
    <font>
      <i/>
      <sz val="10"/>
      <name val="Arial"/>
      <family val="2"/>
    </font>
    <font>
      <b/>
      <vertAlign val="superscript"/>
      <sz val="9"/>
      <name val="Calibri"/>
      <family val="2"/>
      <scheme val="minor"/>
    </font>
    <font>
      <u/>
      <sz val="11"/>
      <color indexed="12"/>
      <name val="Calibri"/>
      <family val="2"/>
    </font>
    <font>
      <b/>
      <sz val="6"/>
      <name val="Calibri"/>
      <family val="2"/>
    </font>
    <font>
      <b/>
      <sz val="9"/>
      <color rgb="FFFF0000"/>
      <name val="Calibri"/>
      <family val="2"/>
    </font>
    <font>
      <b/>
      <sz val="18"/>
      <name val="Calibri"/>
      <family val="2"/>
    </font>
    <font>
      <b/>
      <vertAlign val="superscript"/>
      <sz val="11"/>
      <color theme="1"/>
      <name val="Calibri"/>
      <family val="2"/>
      <scheme val="minor"/>
    </font>
    <font>
      <b/>
      <u/>
      <sz val="11"/>
      <color theme="1"/>
      <name val="Calibri"/>
      <family val="2"/>
      <scheme val="minor"/>
    </font>
    <font>
      <b/>
      <u/>
      <sz val="11"/>
      <name val="Calibri"/>
      <family val="2"/>
      <scheme val="minor"/>
    </font>
    <font>
      <b/>
      <u/>
      <sz val="11"/>
      <color theme="3"/>
      <name val="Calibri"/>
      <family val="2"/>
      <scheme val="minor"/>
    </font>
    <font>
      <u/>
      <sz val="10"/>
      <color theme="1"/>
      <name val="Calibri"/>
      <family val="2"/>
      <scheme val="minor"/>
    </font>
    <font>
      <i/>
      <u/>
      <sz val="11"/>
      <name val="Calibri"/>
      <family val="2"/>
      <scheme val="minor"/>
    </font>
    <font>
      <b/>
      <sz val="16"/>
      <name val="Calibri"/>
      <family val="2"/>
      <scheme val="minor"/>
    </font>
    <font>
      <sz val="12"/>
      <name val="Calibri"/>
      <family val="2"/>
      <scheme val="minor"/>
    </font>
    <font>
      <sz val="9"/>
      <name val="Calibri"/>
      <family val="2"/>
    </font>
    <font>
      <i/>
      <sz val="8"/>
      <name val="Calibri"/>
      <family val="2"/>
      <scheme val="minor"/>
    </font>
    <font>
      <b/>
      <sz val="10"/>
      <color rgb="FF7030A0"/>
      <name val="Arial"/>
      <family val="2"/>
    </font>
    <font>
      <b/>
      <u/>
      <sz val="11"/>
      <color rgb="FF0070C0"/>
      <name val="Calibri"/>
      <family val="2"/>
    </font>
    <font>
      <sz val="6"/>
      <name val="Calibri"/>
      <family val="2"/>
      <scheme val="minor"/>
    </font>
    <font>
      <b/>
      <sz val="12"/>
      <color rgb="FF7030A0"/>
      <name val="Arial"/>
      <family val="2"/>
    </font>
  </fonts>
  <fills count="3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0"/>
        <bgColor indexed="64"/>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99CC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4659260841701"/>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double">
        <color theme="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24994659260841701"/>
      </right>
      <top/>
      <bottom/>
      <diagonal/>
    </border>
    <border>
      <left style="thin">
        <color theme="0" tint="-0.24994659260841701"/>
      </left>
      <right style="thin">
        <color theme="0" tint="-0.24994659260841701"/>
      </right>
      <top style="thin">
        <color theme="0" tint="-4.9989318521683403E-2"/>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s>
  <cellStyleXfs count="75">
    <xf numFmtId="0" fontId="0" fillId="0" borderId="0"/>
    <xf numFmtId="0" fontId="23"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29" fillId="0" borderId="0"/>
    <xf numFmtId="0" fontId="50" fillId="0" borderId="0"/>
    <xf numFmtId="0" fontId="50" fillId="0" borderId="0"/>
    <xf numFmtId="0" fontId="50" fillId="0" borderId="0"/>
    <xf numFmtId="0" fontId="50" fillId="0" borderId="0"/>
    <xf numFmtId="0" fontId="29" fillId="0" borderId="0"/>
    <xf numFmtId="0" fontId="50" fillId="0" borderId="0"/>
    <xf numFmtId="0" fontId="42" fillId="0" borderId="0"/>
    <xf numFmtId="0" fontId="15" fillId="0" borderId="0"/>
    <xf numFmtId="0" fontId="15" fillId="0" borderId="0"/>
    <xf numFmtId="0" fontId="14" fillId="0" borderId="0"/>
    <xf numFmtId="0" fontId="87" fillId="13" borderId="0" applyNumberFormat="0" applyBorder="0" applyAlignment="0" applyProtection="0"/>
    <xf numFmtId="0" fontId="87" fillId="14" borderId="0" applyNumberFormat="0" applyBorder="0" applyAlignment="0" applyProtection="0"/>
    <xf numFmtId="0" fontId="87" fillId="15"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19" borderId="0" applyNumberFormat="0" applyBorder="0" applyAlignment="0" applyProtection="0"/>
    <xf numFmtId="0" fontId="87" fillId="20" borderId="0" applyNumberFormat="0" applyBorder="0" applyAlignment="0" applyProtection="0"/>
    <xf numFmtId="0" fontId="87" fillId="21" borderId="0" applyNumberFormat="0" applyBorder="0" applyAlignment="0" applyProtection="0"/>
    <xf numFmtId="0" fontId="87" fillId="16" borderId="0" applyNumberFormat="0" applyBorder="0" applyAlignment="0" applyProtection="0"/>
    <xf numFmtId="0" fontId="87" fillId="19" borderId="0" applyNumberFormat="0" applyBorder="0" applyAlignment="0" applyProtection="0"/>
    <xf numFmtId="0" fontId="87" fillId="22" borderId="0" applyNumberFormat="0" applyBorder="0" applyAlignment="0" applyProtection="0"/>
    <xf numFmtId="0" fontId="90" fillId="23" borderId="0" applyNumberFormat="0" applyBorder="0" applyAlignment="0" applyProtection="0"/>
    <xf numFmtId="0" fontId="90" fillId="20" borderId="0" applyNumberFormat="0" applyBorder="0" applyAlignment="0" applyProtection="0"/>
    <xf numFmtId="0" fontId="90" fillId="21" borderId="0" applyNumberFormat="0" applyBorder="0" applyAlignment="0" applyProtection="0"/>
    <xf numFmtId="0" fontId="90" fillId="24" borderId="0" applyNumberFormat="0" applyBorder="0" applyAlignment="0" applyProtection="0"/>
    <xf numFmtId="0" fontId="90" fillId="25" borderId="0" applyNumberFormat="0" applyBorder="0" applyAlignment="0" applyProtection="0"/>
    <xf numFmtId="0" fontId="90" fillId="26" borderId="0" applyNumberFormat="0" applyBorder="0" applyAlignment="0" applyProtection="0"/>
    <xf numFmtId="0" fontId="91" fillId="0" borderId="33" applyNumberFormat="0" applyFill="0" applyAlignment="0" applyProtection="0"/>
    <xf numFmtId="0" fontId="92" fillId="0" borderId="34" applyNumberFormat="0" applyFill="0" applyAlignment="0" applyProtection="0"/>
    <xf numFmtId="0" fontId="93" fillId="0" borderId="35" applyNumberFormat="0" applyFill="0" applyAlignment="0" applyProtection="0"/>
    <xf numFmtId="0" fontId="93" fillId="0" borderId="0" applyNumberFormat="0" applyFill="0" applyBorder="0" applyAlignment="0" applyProtection="0"/>
    <xf numFmtId="0" fontId="94" fillId="27" borderId="36" applyNumberFormat="0" applyAlignment="0" applyProtection="0"/>
    <xf numFmtId="0" fontId="95" fillId="0" borderId="37" applyNumberFormat="0" applyFill="0" applyAlignment="0" applyProtection="0"/>
    <xf numFmtId="0" fontId="90" fillId="28" borderId="0" applyNumberFormat="0" applyBorder="0" applyAlignment="0" applyProtection="0"/>
    <xf numFmtId="0" fontId="90" fillId="29" borderId="0" applyNumberFormat="0" applyBorder="0" applyAlignment="0" applyProtection="0"/>
    <xf numFmtId="0" fontId="90" fillId="30" borderId="0" applyNumberFormat="0" applyBorder="0" applyAlignment="0" applyProtection="0"/>
    <xf numFmtId="0" fontId="90" fillId="24" borderId="0" applyNumberFormat="0" applyBorder="0" applyAlignment="0" applyProtection="0"/>
    <xf numFmtId="0" fontId="90" fillId="25" borderId="0" applyNumberFormat="0" applyBorder="0" applyAlignment="0" applyProtection="0"/>
    <xf numFmtId="0" fontId="90" fillId="31" borderId="0" applyNumberFormat="0" applyBorder="0" applyAlignment="0" applyProtection="0"/>
    <xf numFmtId="0" fontId="96" fillId="15" borderId="0" applyNumberFormat="0" applyBorder="0" applyAlignment="0" applyProtection="0"/>
    <xf numFmtId="0" fontId="97" fillId="18" borderId="36" applyNumberFormat="0" applyAlignment="0" applyProtection="0"/>
    <xf numFmtId="0" fontId="98" fillId="14" borderId="0" applyNumberFormat="0" applyBorder="0" applyAlignment="0" applyProtection="0"/>
    <xf numFmtId="0" fontId="99" fillId="32" borderId="0" applyNumberFormat="0" applyBorder="0" applyAlignment="0" applyProtection="0"/>
    <xf numFmtId="0" fontId="29" fillId="33" borderId="1" applyNumberFormat="0" applyFont="0" applyAlignment="0" applyProtection="0"/>
    <xf numFmtId="0" fontId="100" fillId="27" borderId="38"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49" fillId="0" borderId="39" applyNumberFormat="0" applyFill="0" applyAlignment="0" applyProtection="0"/>
    <xf numFmtId="0" fontId="104" fillId="34" borderId="40" applyNumberFormat="0" applyAlignment="0" applyProtection="0"/>
    <xf numFmtId="0" fontId="13" fillId="0" borderId="0"/>
    <xf numFmtId="0" fontId="13" fillId="0" borderId="0"/>
    <xf numFmtId="0" fontId="12" fillId="0" borderId="0"/>
    <xf numFmtId="0" fontId="11" fillId="0" borderId="0"/>
    <xf numFmtId="0" fontId="11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9" fillId="0" borderId="0"/>
    <xf numFmtId="0" fontId="87" fillId="0" borderId="0"/>
    <xf numFmtId="0" fontId="9" fillId="0" borderId="0"/>
    <xf numFmtId="0" fontId="87" fillId="0" borderId="0"/>
    <xf numFmtId="0" fontId="87" fillId="0" borderId="0"/>
    <xf numFmtId="9" fontId="29" fillId="0" borderId="0" applyFont="0" applyFill="0" applyBorder="0" applyAlignment="0" applyProtection="0"/>
    <xf numFmtId="0" fontId="8" fillId="0" borderId="0"/>
    <xf numFmtId="0" fontId="8" fillId="0" borderId="0"/>
    <xf numFmtId="0" fontId="6" fillId="0" borderId="0"/>
    <xf numFmtId="0" fontId="5" fillId="0" borderId="0"/>
    <xf numFmtId="0" fontId="29" fillId="0" borderId="0"/>
    <xf numFmtId="0" fontId="3" fillId="0" borderId="0"/>
    <xf numFmtId="0" fontId="2" fillId="0" borderId="0"/>
  </cellStyleXfs>
  <cellXfs count="499">
    <xf numFmtId="0" fontId="0" fillId="0" borderId="0" xfId="0"/>
    <xf numFmtId="0" fontId="16" fillId="0" borderId="0" xfId="0" applyFont="1"/>
    <xf numFmtId="0" fontId="19" fillId="0" borderId="0" xfId="0" applyFont="1" applyAlignment="1">
      <alignment vertical="center"/>
    </xf>
    <xf numFmtId="0" fontId="0" fillId="0" borderId="0" xfId="0" applyBorder="1" applyAlignment="1">
      <alignment wrapText="1"/>
    </xf>
    <xf numFmtId="0" fontId="0" fillId="0" borderId="0" xfId="0" applyAlignment="1">
      <alignment vertical="center"/>
    </xf>
    <xf numFmtId="0" fontId="0" fillId="0" borderId="2" xfId="0" applyBorder="1" applyAlignment="1">
      <alignment wrapText="1"/>
    </xf>
    <xf numFmtId="0" fontId="21" fillId="0" borderId="0" xfId="0" applyFont="1" applyAlignment="1">
      <alignment vertical="center"/>
    </xf>
    <xf numFmtId="0" fontId="21" fillId="0" borderId="0" xfId="0" applyFont="1" applyAlignment="1">
      <alignment horizontal="left" vertical="center"/>
    </xf>
    <xf numFmtId="0" fontId="18" fillId="0" borderId="0" xfId="0" applyFont="1" applyBorder="1" applyAlignment="1">
      <alignment horizontal="center" vertical="center"/>
    </xf>
    <xf numFmtId="0" fontId="21"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30" fillId="0" borderId="0" xfId="0" applyFont="1" applyAlignment="1">
      <alignment vertical="center"/>
    </xf>
    <xf numFmtId="0" fontId="30" fillId="0" borderId="0" xfId="0" applyFont="1" applyFill="1" applyAlignment="1">
      <alignment vertical="center"/>
    </xf>
    <xf numFmtId="0" fontId="33" fillId="0" borderId="0" xfId="0" applyFont="1" applyAlignment="1">
      <alignment vertical="center" wrapText="1"/>
    </xf>
    <xf numFmtId="0" fontId="28" fillId="0" borderId="0" xfId="0" applyFont="1" applyAlignment="1"/>
    <xf numFmtId="0" fontId="26" fillId="0" borderId="0" xfId="0" applyFont="1" applyFill="1" applyAlignment="1">
      <alignment vertical="center"/>
    </xf>
    <xf numFmtId="0" fontId="32" fillId="0" borderId="0" xfId="0" applyFont="1" applyAlignment="1">
      <alignment vertical="center"/>
    </xf>
    <xf numFmtId="0" fontId="28" fillId="0" borderId="0" xfId="0" applyFont="1" applyAlignment="1">
      <alignment horizontal="center" vertical="center"/>
    </xf>
    <xf numFmtId="0" fontId="30" fillId="4" borderId="0" xfId="0" applyFont="1" applyFill="1" applyAlignment="1" applyProtection="1">
      <alignment vertical="center"/>
      <protection hidden="1"/>
    </xf>
    <xf numFmtId="0" fontId="22" fillId="4" borderId="0" xfId="0" applyFont="1" applyFill="1" applyBorder="1" applyAlignment="1" applyProtection="1">
      <alignment horizontal="center" vertical="center"/>
      <protection hidden="1"/>
    </xf>
    <xf numFmtId="0" fontId="19" fillId="0" borderId="0" xfId="0" applyFont="1" applyProtection="1"/>
    <xf numFmtId="0" fontId="29" fillId="0" borderId="0" xfId="3" applyAlignment="1">
      <alignment vertical="center"/>
    </xf>
    <xf numFmtId="0" fontId="54" fillId="0" borderId="0" xfId="0" applyFont="1"/>
    <xf numFmtId="0" fontId="53" fillId="0" borderId="0" xfId="1" applyFont="1" applyBorder="1" applyAlignment="1" applyProtection="1">
      <alignment horizontal="center"/>
    </xf>
    <xf numFmtId="0" fontId="53" fillId="3" borderId="0" xfId="1" applyFont="1" applyFill="1" applyBorder="1" applyAlignment="1" applyProtection="1">
      <alignment horizontal="center" vertical="center"/>
    </xf>
    <xf numFmtId="0" fontId="55" fillId="0" borderId="0" xfId="0" applyFont="1" applyAlignment="1">
      <alignment vertical="center"/>
    </xf>
    <xf numFmtId="0" fontId="55" fillId="0" borderId="0" xfId="3" applyFont="1" applyFill="1" applyAlignment="1">
      <alignment vertical="center"/>
    </xf>
    <xf numFmtId="0" fontId="21" fillId="8" borderId="0" xfId="4" applyFont="1" applyFill="1" applyAlignment="1" applyProtection="1">
      <alignment vertical="center"/>
      <protection hidden="1"/>
    </xf>
    <xf numFmtId="0" fontId="21" fillId="8" borderId="0" xfId="4" applyFont="1" applyFill="1" applyAlignment="1" applyProtection="1">
      <alignment horizontal="left" vertical="center"/>
      <protection hidden="1"/>
    </xf>
    <xf numFmtId="0" fontId="22" fillId="8" borderId="0" xfId="4" applyFont="1" applyFill="1" applyBorder="1" applyAlignment="1" applyProtection="1">
      <alignment horizontal="center" vertical="center"/>
      <protection hidden="1"/>
    </xf>
    <xf numFmtId="0" fontId="29" fillId="6" borderId="0" xfId="4" applyFont="1" applyFill="1" applyAlignment="1" applyProtection="1">
      <alignment vertical="center"/>
      <protection hidden="1"/>
    </xf>
    <xf numFmtId="0" fontId="50" fillId="6" borderId="0" xfId="4" applyFill="1" applyAlignment="1" applyProtection="1">
      <alignment vertical="center"/>
      <protection hidden="1"/>
    </xf>
    <xf numFmtId="0" fontId="50" fillId="6" borderId="0" xfId="4" applyFill="1" applyProtection="1">
      <protection hidden="1"/>
    </xf>
    <xf numFmtId="0" fontId="22" fillId="8" borderId="0" xfId="4" applyFont="1" applyFill="1" applyAlignment="1" applyProtection="1">
      <alignment horizontal="left" vertical="center"/>
      <protection hidden="1"/>
    </xf>
    <xf numFmtId="0" fontId="29" fillId="8" borderId="0" xfId="4" applyFont="1" applyFill="1" applyAlignment="1" applyProtection="1">
      <alignment horizontal="center" vertical="center"/>
      <protection hidden="1"/>
    </xf>
    <xf numFmtId="0" fontId="61" fillId="6" borderId="0" xfId="4" applyFont="1" applyFill="1" applyAlignment="1" applyProtection="1">
      <alignment horizontal="center" vertical="center" wrapText="1"/>
      <protection hidden="1"/>
    </xf>
    <xf numFmtId="0" fontId="56" fillId="0" borderId="16" xfId="4" applyFont="1" applyFill="1" applyBorder="1" applyAlignment="1" applyProtection="1">
      <alignment vertical="center" wrapText="1"/>
      <protection locked="0"/>
    </xf>
    <xf numFmtId="0" fontId="56" fillId="6" borderId="0" xfId="4" applyFont="1" applyFill="1" applyAlignment="1" applyProtection="1">
      <alignment vertical="center" wrapText="1"/>
      <protection hidden="1"/>
    </xf>
    <xf numFmtId="0" fontId="50" fillId="6" borderId="0" xfId="4" applyFill="1" applyAlignment="1" applyProtection="1">
      <alignment horizontal="center"/>
      <protection hidden="1"/>
    </xf>
    <xf numFmtId="0" fontId="0" fillId="6" borderId="0" xfId="0" applyFill="1" applyAlignment="1" applyProtection="1">
      <alignment vertical="center"/>
    </xf>
    <xf numFmtId="0" fontId="61" fillId="9" borderId="16" xfId="4" applyFont="1" applyFill="1" applyBorder="1" applyAlignment="1" applyProtection="1">
      <alignment horizontal="center" vertical="center" wrapText="1"/>
      <protection hidden="1"/>
    </xf>
    <xf numFmtId="0" fontId="50" fillId="9" borderId="16" xfId="4" applyFill="1" applyBorder="1" applyAlignment="1" applyProtection="1">
      <alignment horizontal="center" vertical="center" wrapText="1"/>
      <protection hidden="1"/>
    </xf>
    <xf numFmtId="0" fontId="63" fillId="6" borderId="17" xfId="4" applyFont="1" applyFill="1" applyBorder="1" applyAlignment="1" applyProtection="1">
      <alignment horizontal="left" vertical="center" wrapText="1"/>
      <protection hidden="1"/>
    </xf>
    <xf numFmtId="0" fontId="63" fillId="6" borderId="18" xfId="4" applyFont="1" applyFill="1" applyBorder="1" applyAlignment="1" applyProtection="1">
      <alignment horizontal="left" vertical="center" wrapText="1"/>
      <protection hidden="1"/>
    </xf>
    <xf numFmtId="0" fontId="61" fillId="0" borderId="16" xfId="4" applyFont="1" applyFill="1" applyBorder="1" applyAlignment="1" applyProtection="1">
      <alignment vertical="center" wrapText="1"/>
      <protection locked="0"/>
    </xf>
    <xf numFmtId="0" fontId="29" fillId="0" borderId="0" xfId="0" applyFont="1" applyAlignment="1">
      <alignment vertical="center"/>
    </xf>
    <xf numFmtId="0" fontId="29" fillId="0" borderId="0" xfId="0" applyFont="1"/>
    <xf numFmtId="0" fontId="23" fillId="0" borderId="0" xfId="1" applyAlignment="1" applyProtection="1">
      <alignment horizontal="center"/>
    </xf>
    <xf numFmtId="0" fontId="23" fillId="3" borderId="0" xfId="1" applyFill="1" applyAlignment="1" applyProtection="1">
      <alignment horizontal="center" vertical="center"/>
    </xf>
    <xf numFmtId="0" fontId="29" fillId="4" borderId="0" xfId="0" applyFont="1" applyFill="1" applyAlignment="1" applyProtection="1">
      <alignment vertical="center"/>
      <protection hidden="1"/>
    </xf>
    <xf numFmtId="0" fontId="21" fillId="4" borderId="0" xfId="0" applyFont="1" applyFill="1" applyAlignment="1" applyProtection="1">
      <alignment vertical="center"/>
      <protection hidden="1"/>
    </xf>
    <xf numFmtId="0" fontId="29" fillId="0" borderId="0" xfId="0" applyFont="1" applyFill="1" applyAlignment="1">
      <alignment vertical="center"/>
    </xf>
    <xf numFmtId="0" fontId="64" fillId="0" borderId="0" xfId="0" applyFont="1" applyAlignment="1">
      <alignment vertical="center"/>
    </xf>
    <xf numFmtId="0" fontId="64" fillId="0" borderId="0" xfId="0" applyFont="1"/>
    <xf numFmtId="0" fontId="28" fillId="0" borderId="4" xfId="0" applyFont="1" applyBorder="1" applyAlignment="1" applyProtection="1">
      <alignment horizontal="center" vertical="center"/>
      <protection locked="0"/>
    </xf>
    <xf numFmtId="0" fontId="23" fillId="0" borderId="0" xfId="1" applyAlignment="1" applyProtection="1"/>
    <xf numFmtId="0" fontId="18" fillId="0" borderId="0" xfId="0" applyFont="1" applyBorder="1" applyAlignment="1" applyProtection="1">
      <alignment horizontal="center" vertical="center"/>
      <protection hidden="1"/>
    </xf>
    <xf numFmtId="0" fontId="18" fillId="7" borderId="0" xfId="0" applyFont="1" applyFill="1" applyBorder="1" applyAlignment="1" applyProtection="1">
      <alignment horizontal="center" vertical="center"/>
      <protection hidden="1"/>
    </xf>
    <xf numFmtId="0" fontId="21" fillId="7" borderId="0" xfId="0" applyFont="1" applyFill="1" applyAlignment="1" applyProtection="1">
      <alignment vertical="center"/>
    </xf>
    <xf numFmtId="0" fontId="21" fillId="7" borderId="0" xfId="0" applyFont="1" applyFill="1" applyAlignment="1" applyProtection="1">
      <alignment horizontal="left" vertical="center"/>
    </xf>
    <xf numFmtId="0" fontId="55" fillId="0" borderId="0" xfId="0" applyFont="1" applyAlignment="1" applyProtection="1">
      <alignment vertical="center"/>
    </xf>
    <xf numFmtId="0" fontId="0" fillId="0" borderId="0" xfId="0" applyAlignment="1" applyProtection="1">
      <alignment vertical="center"/>
    </xf>
    <xf numFmtId="0" fontId="21" fillId="0" borderId="0" xfId="0" applyFont="1" applyAlignment="1" applyProtection="1">
      <alignment vertical="center"/>
    </xf>
    <xf numFmtId="0" fontId="21" fillId="0" borderId="0" xfId="0" applyFont="1" applyAlignment="1" applyProtection="1">
      <alignment horizontal="left" vertical="center"/>
    </xf>
    <xf numFmtId="0" fontId="20" fillId="0" borderId="0" xfId="0" applyFont="1" applyBorder="1" applyAlignment="1">
      <alignment horizontal="justify" vertical="center" wrapText="1"/>
    </xf>
    <xf numFmtId="0" fontId="26" fillId="0" borderId="19" xfId="0" applyFont="1" applyFill="1" applyBorder="1" applyAlignment="1">
      <alignment vertical="center"/>
    </xf>
    <xf numFmtId="0" fontId="65" fillId="0" borderId="0" xfId="3" applyFont="1" applyFill="1" applyAlignment="1">
      <alignment vertical="center"/>
    </xf>
    <xf numFmtId="0" fontId="65" fillId="0" borderId="0" xfId="0" applyFont="1" applyAlignment="1">
      <alignment vertical="center"/>
    </xf>
    <xf numFmtId="0" fontId="32" fillId="0" borderId="0" xfId="0" applyFont="1" applyAlignment="1">
      <alignment vertical="center" wrapText="1"/>
    </xf>
    <xf numFmtId="0" fontId="29" fillId="0" borderId="19" xfId="0" applyFont="1" applyBorder="1" applyAlignment="1">
      <alignment horizontal="justify" vertical="center" wrapText="1"/>
    </xf>
    <xf numFmtId="0" fontId="61" fillId="9" borderId="16" xfId="4" applyFont="1" applyFill="1" applyBorder="1" applyAlignment="1" applyProtection="1">
      <alignment horizontal="center" vertical="center" wrapText="1"/>
      <protection hidden="1"/>
    </xf>
    <xf numFmtId="0" fontId="41" fillId="0" borderId="1" xfId="10" applyFont="1" applyFill="1" applyBorder="1" applyAlignment="1">
      <alignment horizontal="right" wrapText="1"/>
    </xf>
    <xf numFmtId="0" fontId="41" fillId="0" borderId="1" xfId="10" applyFont="1" applyFill="1" applyBorder="1" applyAlignment="1">
      <alignment wrapText="1"/>
    </xf>
    <xf numFmtId="0" fontId="41" fillId="6" borderId="1" xfId="10" applyFont="1" applyFill="1" applyBorder="1" applyAlignment="1">
      <alignment horizontal="right" wrapText="1"/>
    </xf>
    <xf numFmtId="0" fontId="41" fillId="6" borderId="1" xfId="10" applyFont="1" applyFill="1" applyBorder="1" applyAlignment="1">
      <alignment wrapText="1"/>
    </xf>
    <xf numFmtId="0" fontId="50" fillId="6" borderId="0" xfId="4" applyFill="1" applyAlignment="1" applyProtection="1">
      <alignment horizontal="center" vertical="center"/>
      <protection hidden="1"/>
    </xf>
    <xf numFmtId="0" fontId="69" fillId="7" borderId="16" xfId="4" applyFont="1" applyFill="1" applyBorder="1" applyAlignment="1" applyProtection="1">
      <alignment horizontal="center" vertical="center" wrapText="1"/>
    </xf>
    <xf numFmtId="0" fontId="70" fillId="0" borderId="0" xfId="6" applyFont="1" applyAlignment="1" applyProtection="1">
      <alignment vertical="center"/>
      <protection hidden="1"/>
    </xf>
    <xf numFmtId="0" fontId="71" fillId="0" borderId="0" xfId="6" applyFont="1" applyAlignment="1" applyProtection="1">
      <alignment vertical="center"/>
      <protection hidden="1"/>
    </xf>
    <xf numFmtId="0" fontId="72" fillId="0" borderId="0" xfId="6" applyFont="1" applyAlignment="1" applyProtection="1">
      <alignment vertical="center"/>
      <protection hidden="1"/>
    </xf>
    <xf numFmtId="0" fontId="50" fillId="0" borderId="0" xfId="6" applyAlignment="1" applyProtection="1">
      <alignment vertical="center"/>
      <protection hidden="1"/>
    </xf>
    <xf numFmtId="0" fontId="73" fillId="0" borderId="0" xfId="6" applyFont="1" applyAlignment="1" applyProtection="1">
      <alignment vertical="center"/>
      <protection hidden="1"/>
    </xf>
    <xf numFmtId="0" fontId="56" fillId="0" borderId="0" xfId="6" applyFont="1" applyAlignment="1" applyProtection="1">
      <alignment vertical="center"/>
      <protection hidden="1"/>
    </xf>
    <xf numFmtId="0" fontId="73" fillId="0" borderId="0" xfId="6" applyFont="1" applyAlignment="1" applyProtection="1">
      <alignment vertical="center" wrapText="1"/>
      <protection hidden="1"/>
    </xf>
    <xf numFmtId="0" fontId="34" fillId="0" borderId="0" xfId="6" applyFont="1" applyAlignment="1" applyProtection="1">
      <alignment vertical="center"/>
      <protection hidden="1"/>
    </xf>
    <xf numFmtId="0" fontId="20" fillId="0" borderId="0" xfId="6" applyFont="1" applyAlignment="1" applyProtection="1">
      <alignment vertical="center"/>
      <protection hidden="1"/>
    </xf>
    <xf numFmtId="0" fontId="75" fillId="0" borderId="0" xfId="6" applyFont="1" applyAlignment="1" applyProtection="1">
      <alignment horizontal="center" vertical="center" wrapText="1"/>
      <protection hidden="1"/>
    </xf>
    <xf numFmtId="0" fontId="76" fillId="0" borderId="0" xfId="6" applyFont="1" applyAlignment="1" applyProtection="1">
      <alignment vertical="center"/>
      <protection hidden="1"/>
    </xf>
    <xf numFmtId="0" fontId="76" fillId="0" borderId="0" xfId="6" applyFont="1" applyAlignment="1" applyProtection="1">
      <alignment horizontal="center" vertical="center" wrapText="1"/>
      <protection hidden="1"/>
    </xf>
    <xf numFmtId="0" fontId="71" fillId="0" borderId="0" xfId="6" applyFont="1" applyAlignment="1" applyProtection="1">
      <alignment vertical="center" wrapText="1"/>
      <protection hidden="1"/>
    </xf>
    <xf numFmtId="0" fontId="56" fillId="0" borderId="0" xfId="6" applyFont="1" applyAlignment="1" applyProtection="1">
      <alignment vertical="center" wrapText="1"/>
      <protection hidden="1"/>
    </xf>
    <xf numFmtId="0" fontId="72" fillId="0" borderId="0" xfId="6" applyFont="1" applyAlignment="1" applyProtection="1">
      <alignment vertical="center" wrapText="1"/>
      <protection hidden="1"/>
    </xf>
    <xf numFmtId="0" fontId="0" fillId="0" borderId="0" xfId="0" applyProtection="1"/>
    <xf numFmtId="0" fontId="0" fillId="0" borderId="0" xfId="0" applyAlignment="1">
      <alignment wrapText="1"/>
    </xf>
    <xf numFmtId="0" fontId="77" fillId="0" borderId="0" xfId="0" applyFont="1" applyAlignment="1">
      <alignment vertical="center"/>
    </xf>
    <xf numFmtId="0" fontId="21" fillId="0" borderId="0" xfId="0" applyFont="1" applyBorder="1" applyAlignment="1" applyProtection="1">
      <alignment horizontal="center" wrapText="1"/>
    </xf>
    <xf numFmtId="0" fontId="20" fillId="0" borderId="0" xfId="0" applyFont="1" applyAlignment="1">
      <alignment horizontal="center" vertical="center"/>
    </xf>
    <xf numFmtId="0" fontId="78" fillId="0" borderId="0" xfId="0" applyFont="1" applyAlignment="1">
      <alignment horizontal="center" vertical="center"/>
    </xf>
    <xf numFmtId="0" fontId="29" fillId="0" borderId="0" xfId="0" applyFont="1" applyFill="1"/>
    <xf numFmtId="0" fontId="29" fillId="0" borderId="0" xfId="0" applyFont="1" applyFill="1" applyAlignment="1">
      <alignment wrapText="1"/>
    </xf>
    <xf numFmtId="0" fontId="77" fillId="0" borderId="0" xfId="0" applyFont="1" applyFill="1" applyAlignment="1">
      <alignment wrapText="1"/>
    </xf>
    <xf numFmtId="0" fontId="28" fillId="6" borderId="0" xfId="0" applyFont="1" applyFill="1" applyBorder="1" applyAlignment="1">
      <alignment horizontal="center" vertical="center" wrapText="1"/>
    </xf>
    <xf numFmtId="0" fontId="29" fillId="6" borderId="0" xfId="0" applyFont="1" applyFill="1" applyAlignment="1">
      <alignment vertical="center"/>
    </xf>
    <xf numFmtId="0" fontId="27" fillId="0" borderId="0" xfId="0" applyFont="1" applyBorder="1" applyAlignment="1">
      <alignment vertical="center"/>
    </xf>
    <xf numFmtId="0" fontId="47" fillId="0" borderId="0" xfId="0" applyFont="1" applyBorder="1" applyAlignment="1">
      <alignment horizontal="left" vertical="center" wrapText="1" indent="3"/>
    </xf>
    <xf numFmtId="0" fontId="27" fillId="0" borderId="0" xfId="0" applyFont="1" applyAlignment="1">
      <alignment vertical="center"/>
    </xf>
    <xf numFmtId="0" fontId="34" fillId="0" borderId="0" xfId="0" applyFont="1" applyBorder="1" applyAlignment="1">
      <alignment horizontal="center" wrapText="1"/>
    </xf>
    <xf numFmtId="0" fontId="34" fillId="0" borderId="0" xfId="0" applyFont="1" applyAlignment="1">
      <alignment horizontal="center" wrapText="1"/>
    </xf>
    <xf numFmtId="0" fontId="77" fillId="0" borderId="0" xfId="0" applyFont="1" applyFill="1" applyAlignment="1">
      <alignment vertical="center"/>
    </xf>
    <xf numFmtId="0" fontId="81" fillId="0" borderId="0" xfId="0" applyFont="1"/>
    <xf numFmtId="0" fontId="77" fillId="0" borderId="0" xfId="0" applyFont="1"/>
    <xf numFmtId="0" fontId="77" fillId="0" borderId="0" xfId="0" applyFont="1" applyProtection="1">
      <protection locked="0" hidden="1"/>
    </xf>
    <xf numFmtId="0" fontId="77" fillId="0" borderId="0" xfId="0" applyFont="1" applyFill="1"/>
    <xf numFmtId="0" fontId="52" fillId="9" borderId="16" xfId="4" applyFont="1" applyFill="1" applyBorder="1" applyAlignment="1" applyProtection="1">
      <alignment horizontal="center" vertical="center" wrapText="1"/>
      <protection hidden="1"/>
    </xf>
    <xf numFmtId="0" fontId="72" fillId="0" borderId="26" xfId="6" applyFont="1" applyBorder="1" applyAlignment="1" applyProtection="1">
      <alignment vertical="center" wrapText="1"/>
      <protection locked="0"/>
    </xf>
    <xf numFmtId="0" fontId="86" fillId="0" borderId="23" xfId="6" applyFont="1" applyBorder="1" applyAlignment="1" applyProtection="1">
      <alignment horizontal="center" vertical="center" wrapText="1"/>
      <protection locked="0"/>
    </xf>
    <xf numFmtId="0" fontId="53" fillId="0" borderId="0" xfId="1" applyFont="1" applyBorder="1" applyAlignment="1" applyProtection="1">
      <alignment horizontal="center" vertical="center"/>
    </xf>
    <xf numFmtId="0" fontId="32" fillId="0" borderId="0" xfId="0" applyFont="1" applyAlignment="1">
      <alignment horizontal="center" vertical="top"/>
    </xf>
    <xf numFmtId="0" fontId="29" fillId="0" borderId="0" xfId="3" applyAlignment="1" applyProtection="1">
      <alignment vertical="center"/>
      <protection hidden="1"/>
    </xf>
    <xf numFmtId="0" fontId="17" fillId="9" borderId="16" xfId="4" applyFont="1" applyFill="1" applyBorder="1" applyAlignment="1" applyProtection="1">
      <alignment horizontal="center" vertical="center" wrapText="1"/>
      <protection hidden="1"/>
    </xf>
    <xf numFmtId="0" fontId="52" fillId="9" borderId="16" xfId="4" applyFont="1" applyFill="1" applyBorder="1" applyAlignment="1" applyProtection="1">
      <alignment vertical="center" wrapText="1"/>
      <protection hidden="1"/>
    </xf>
    <xf numFmtId="0" fontId="52" fillId="9" borderId="28" xfId="4" applyFont="1" applyFill="1" applyBorder="1" applyAlignment="1" applyProtection="1">
      <alignment horizontal="center" vertical="center" wrapText="1"/>
      <protection hidden="1"/>
    </xf>
    <xf numFmtId="0" fontId="23" fillId="0" borderId="0" xfId="1" applyBorder="1" applyAlignment="1" applyProtection="1">
      <alignment horizontal="center"/>
    </xf>
    <xf numFmtId="164" fontId="29" fillId="4" borderId="0" xfId="0" applyNumberFormat="1" applyFont="1" applyFill="1" applyAlignment="1" applyProtection="1">
      <alignment horizontal="center" vertical="center"/>
      <protection hidden="1"/>
    </xf>
    <xf numFmtId="164" fontId="74" fillId="0" borderId="0" xfId="6" applyNumberFormat="1" applyFont="1" applyAlignment="1" applyProtection="1">
      <alignment horizontal="center" vertical="center"/>
      <protection hidden="1"/>
    </xf>
    <xf numFmtId="164" fontId="50" fillId="0" borderId="0" xfId="6" applyNumberFormat="1" applyAlignment="1" applyProtection="1">
      <alignment horizontal="center" vertical="center"/>
      <protection hidden="1"/>
    </xf>
    <xf numFmtId="164" fontId="86" fillId="0" borderId="26" xfId="6" applyNumberFormat="1" applyFont="1" applyBorder="1" applyAlignment="1" applyProtection="1">
      <alignment horizontal="center" vertical="center" wrapText="1"/>
      <protection locked="0"/>
    </xf>
    <xf numFmtId="0" fontId="72" fillId="11" borderId="26" xfId="6" applyFont="1" applyFill="1" applyBorder="1" applyAlignment="1" applyProtection="1">
      <alignment vertical="center" wrapText="1"/>
      <protection locked="0"/>
    </xf>
    <xf numFmtId="0" fontId="72" fillId="11" borderId="22" xfId="6" applyFont="1" applyFill="1" applyBorder="1" applyAlignment="1" applyProtection="1">
      <alignment vertical="center" wrapText="1"/>
      <protection locked="0"/>
    </xf>
    <xf numFmtId="0" fontId="50" fillId="9" borderId="17" xfId="4" applyFill="1" applyBorder="1" applyAlignment="1" applyProtection="1">
      <alignment vertical="center" wrapText="1"/>
      <protection hidden="1"/>
    </xf>
    <xf numFmtId="0" fontId="72" fillId="0" borderId="22" xfId="6" applyFont="1" applyBorder="1" applyAlignment="1" applyProtection="1">
      <alignment vertical="center" wrapText="1"/>
      <protection locked="0"/>
    </xf>
    <xf numFmtId="0" fontId="72" fillId="0" borderId="20" xfId="6" applyFont="1" applyBorder="1" applyAlignment="1" applyProtection="1">
      <alignment horizontal="center" vertical="center" wrapText="1"/>
      <protection locked="0"/>
    </xf>
    <xf numFmtId="164" fontId="86" fillId="0" borderId="22" xfId="6" applyNumberFormat="1" applyFont="1" applyBorder="1" applyAlignment="1" applyProtection="1">
      <alignment horizontal="center" vertical="center" wrapText="1"/>
      <protection locked="0"/>
    </xf>
    <xf numFmtId="0" fontId="86" fillId="0" borderId="21" xfId="6" applyFont="1" applyBorder="1" applyAlignment="1" applyProtection="1">
      <alignment horizontal="center" vertical="center" wrapText="1"/>
      <protection locked="0"/>
    </xf>
    <xf numFmtId="0" fontId="105" fillId="6" borderId="0" xfId="4" applyFont="1" applyFill="1" applyAlignment="1" applyProtection="1">
      <alignment horizontal="left" vertical="center" wrapText="1"/>
      <protection hidden="1"/>
    </xf>
    <xf numFmtId="0" fontId="106" fillId="6" borderId="0" xfId="4" applyFont="1" applyFill="1" applyAlignment="1" applyProtection="1">
      <alignment vertical="center"/>
      <protection hidden="1"/>
    </xf>
    <xf numFmtId="0" fontId="107" fillId="6" borderId="0" xfId="4" applyFont="1" applyFill="1" applyAlignment="1" applyProtection="1">
      <alignment vertical="center"/>
      <protection hidden="1"/>
    </xf>
    <xf numFmtId="0" fontId="105" fillId="6" borderId="0" xfId="4" applyFont="1" applyFill="1" applyAlignment="1" applyProtection="1">
      <alignment horizontal="left"/>
      <protection hidden="1"/>
    </xf>
    <xf numFmtId="0" fontId="108" fillId="6" borderId="0" xfId="4" applyFont="1" applyFill="1" applyAlignment="1" applyProtection="1">
      <alignment horizontal="center" vertical="center" wrapText="1"/>
      <protection hidden="1"/>
    </xf>
    <xf numFmtId="0" fontId="105" fillId="6" borderId="0" xfId="4" applyFont="1" applyFill="1" applyAlignment="1" applyProtection="1">
      <alignment vertical="center" wrapText="1"/>
      <protection hidden="1"/>
    </xf>
    <xf numFmtId="0" fontId="107" fillId="6" borderId="0" xfId="4" applyFont="1" applyFill="1" applyProtection="1">
      <protection hidden="1"/>
    </xf>
    <xf numFmtId="0" fontId="77" fillId="0" borderId="0" xfId="0" applyFont="1" applyAlignment="1" applyProtection="1">
      <alignment vertical="center"/>
      <protection hidden="1"/>
    </xf>
    <xf numFmtId="0" fontId="29" fillId="0" borderId="0" xfId="0" applyFont="1" applyAlignment="1" applyProtection="1">
      <alignment vertical="center"/>
      <protection hidden="1"/>
    </xf>
    <xf numFmtId="0" fontId="77" fillId="0" borderId="0" xfId="0" applyFont="1" applyProtection="1">
      <protection hidden="1"/>
    </xf>
    <xf numFmtId="0" fontId="29" fillId="0" borderId="0" xfId="0" applyFont="1" applyProtection="1">
      <protection hidden="1"/>
    </xf>
    <xf numFmtId="0" fontId="77" fillId="0" borderId="0" xfId="0" applyFont="1" applyFill="1" applyProtection="1">
      <protection hidden="1"/>
    </xf>
    <xf numFmtId="0" fontId="29" fillId="0" borderId="0" xfId="0" applyFont="1" applyFill="1" applyProtection="1">
      <protection hidden="1"/>
    </xf>
    <xf numFmtId="0" fontId="29" fillId="0" borderId="0" xfId="0" applyFont="1" applyBorder="1" applyProtection="1">
      <protection hidden="1"/>
    </xf>
    <xf numFmtId="0" fontId="77" fillId="0" borderId="0" xfId="0" applyFont="1" applyBorder="1" applyProtection="1">
      <protection hidden="1"/>
    </xf>
    <xf numFmtId="0" fontId="61" fillId="9" borderId="16" xfId="4" applyFont="1" applyFill="1" applyBorder="1" applyAlignment="1" applyProtection="1">
      <alignment horizontal="center" vertical="center" wrapText="1"/>
      <protection hidden="1"/>
    </xf>
    <xf numFmtId="0" fontId="33" fillId="0" borderId="0" xfId="0" applyFont="1" applyFill="1" applyAlignment="1" applyProtection="1">
      <alignment horizontal="left" vertical="center" wrapText="1"/>
    </xf>
    <xf numFmtId="0" fontId="30" fillId="0" borderId="0" xfId="0" applyFont="1" applyProtection="1"/>
    <xf numFmtId="0" fontId="0" fillId="0" borderId="0" xfId="0" applyBorder="1" applyProtection="1"/>
    <xf numFmtId="0" fontId="50" fillId="9" borderId="18" xfId="4" applyFill="1" applyBorder="1" applyAlignment="1" applyProtection="1">
      <alignment vertical="center" wrapText="1"/>
      <protection hidden="1"/>
    </xf>
    <xf numFmtId="0" fontId="109" fillId="0" borderId="0" xfId="1" applyFont="1" applyBorder="1" applyAlignment="1" applyProtection="1">
      <alignment horizontal="center"/>
    </xf>
    <xf numFmtId="0" fontId="52" fillId="9" borderId="29" xfId="4" applyFont="1" applyFill="1" applyBorder="1" applyAlignment="1" applyProtection="1">
      <alignment vertical="center" wrapText="1"/>
      <protection hidden="1"/>
    </xf>
    <xf numFmtId="0" fontId="59" fillId="0" borderId="29" xfId="4" applyFont="1" applyFill="1" applyBorder="1" applyAlignment="1" applyProtection="1">
      <alignment vertical="center" wrapText="1"/>
      <protection locked="0"/>
    </xf>
    <xf numFmtId="0" fontId="28" fillId="6" borderId="0" xfId="0" applyFont="1" applyFill="1" applyAlignment="1" applyProtection="1">
      <alignment vertical="center"/>
    </xf>
    <xf numFmtId="0" fontId="59" fillId="0" borderId="29" xfId="4" applyFont="1" applyFill="1" applyBorder="1" applyAlignment="1" applyProtection="1">
      <alignment horizontal="center" vertical="center" wrapText="1"/>
      <protection locked="0"/>
    </xf>
    <xf numFmtId="0" fontId="23" fillId="0" borderId="0" xfId="1" applyAlignment="1" applyProtection="1">
      <alignment horizontal="left"/>
    </xf>
    <xf numFmtId="0" fontId="109" fillId="0" borderId="0" xfId="1" applyFont="1" applyBorder="1" applyAlignment="1" applyProtection="1">
      <alignment horizontal="right"/>
    </xf>
    <xf numFmtId="0" fontId="10" fillId="6" borderId="0" xfId="4" applyFont="1" applyFill="1" applyAlignment="1" applyProtection="1">
      <protection hidden="1"/>
    </xf>
    <xf numFmtId="0" fontId="22" fillId="4" borderId="0" xfId="3" applyFont="1" applyFill="1" applyAlignment="1">
      <alignment vertical="center"/>
    </xf>
    <xf numFmtId="0" fontId="29" fillId="4" borderId="0" xfId="3" applyFill="1" applyAlignment="1">
      <alignment vertical="center"/>
    </xf>
    <xf numFmtId="0" fontId="21" fillId="4" borderId="0" xfId="3" applyFont="1" applyFill="1" applyAlignment="1">
      <alignment vertical="center"/>
    </xf>
    <xf numFmtId="0" fontId="29" fillId="0" borderId="0" xfId="3"/>
    <xf numFmtId="0" fontId="23" fillId="0" borderId="0" xfId="1" applyAlignment="1" applyProtection="1">
      <alignment horizontal="center"/>
      <protection locked="0"/>
    </xf>
    <xf numFmtId="0" fontId="17" fillId="5" borderId="0" xfId="3" applyFont="1" applyFill="1" applyAlignment="1">
      <alignment horizontal="left" vertical="center" wrapText="1"/>
    </xf>
    <xf numFmtId="0" fontId="29" fillId="0" borderId="0" xfId="3" applyAlignment="1">
      <alignment wrapText="1"/>
    </xf>
    <xf numFmtId="0" fontId="66" fillId="0" borderId="4" xfId="3" applyFont="1" applyBorder="1" applyAlignment="1" applyProtection="1">
      <alignment horizontal="center" vertical="center" wrapText="1"/>
      <protection locked="0"/>
    </xf>
    <xf numFmtId="0" fontId="113" fillId="12" borderId="4" xfId="3" applyFont="1" applyFill="1" applyBorder="1" applyAlignment="1">
      <alignment horizontal="center" textRotation="90" wrapText="1"/>
    </xf>
    <xf numFmtId="0" fontId="82" fillId="0" borderId="4" xfId="3" applyFont="1" applyBorder="1" applyAlignment="1" applyProtection="1">
      <alignment horizontal="left" vertical="center"/>
      <protection locked="0"/>
    </xf>
    <xf numFmtId="0" fontId="29" fillId="7" borderId="4" xfId="3" applyFill="1" applyBorder="1" applyProtection="1"/>
    <xf numFmtId="0" fontId="58" fillId="0" borderId="4" xfId="3" applyFont="1" applyBorder="1" applyAlignment="1" applyProtection="1">
      <alignment horizontal="center" vertical="center"/>
      <protection locked="0"/>
    </xf>
    <xf numFmtId="0" fontId="68" fillId="0" borderId="6" xfId="3" applyFont="1" applyBorder="1" applyAlignment="1" applyProtection="1">
      <alignment horizontal="left" vertical="top" wrapText="1"/>
      <protection locked="0"/>
    </xf>
    <xf numFmtId="0" fontId="58" fillId="0" borderId="4" xfId="3" applyFont="1" applyBorder="1" applyAlignment="1" applyProtection="1">
      <alignment horizontal="center" vertical="center" wrapText="1"/>
      <protection locked="0"/>
    </xf>
    <xf numFmtId="0" fontId="58" fillId="0" borderId="4" xfId="3" applyFont="1" applyFill="1" applyBorder="1" applyAlignment="1" applyProtection="1">
      <alignment horizontal="center" vertical="center" wrapText="1"/>
      <protection locked="0"/>
    </xf>
    <xf numFmtId="0" fontId="29" fillId="0" borderId="0" xfId="3" applyAlignment="1" applyProtection="1">
      <alignment horizontal="center" vertical="center"/>
      <protection locked="0"/>
    </xf>
    <xf numFmtId="0" fontId="114" fillId="0" borderId="0" xfId="3" applyFont="1" applyAlignment="1" applyProtection="1">
      <alignment horizontal="center" vertical="center"/>
      <protection locked="0"/>
    </xf>
    <xf numFmtId="0" fontId="115" fillId="0" borderId="0" xfId="3" applyFont="1"/>
    <xf numFmtId="0" fontId="62" fillId="0" borderId="0" xfId="3" applyFont="1" applyFill="1" applyBorder="1" applyAlignment="1">
      <alignment vertical="center"/>
    </xf>
    <xf numFmtId="0" fontId="82" fillId="0" borderId="0" xfId="3" applyFont="1" applyFill="1" applyBorder="1" applyAlignment="1">
      <alignment vertical="center"/>
    </xf>
    <xf numFmtId="0" fontId="66" fillId="0" borderId="4" xfId="3" applyFont="1" applyBorder="1" applyAlignment="1" applyProtection="1">
      <alignment horizontal="center" wrapText="1"/>
      <protection locked="0"/>
    </xf>
    <xf numFmtId="0" fontId="16" fillId="0" borderId="0" xfId="3" applyFont="1" applyAlignment="1">
      <alignment vertical="center"/>
    </xf>
    <xf numFmtId="0" fontId="29" fillId="0" borderId="0" xfId="3" applyProtection="1"/>
    <xf numFmtId="0" fontId="20" fillId="0" borderId="0" xfId="0" applyFont="1" applyBorder="1" applyAlignment="1" applyProtection="1">
      <alignment horizontal="left" vertical="top" wrapText="1"/>
      <protection locked="0"/>
    </xf>
    <xf numFmtId="0" fontId="20" fillId="0" borderId="0" xfId="0" applyFont="1" applyFill="1" applyAlignment="1">
      <alignment horizontal="center" vertical="center"/>
    </xf>
    <xf numFmtId="0" fontId="29" fillId="0" borderId="0" xfId="0" applyFont="1" applyAlignment="1">
      <alignment wrapText="1"/>
    </xf>
    <xf numFmtId="0" fontId="28" fillId="0" borderId="4" xfId="0" applyFont="1" applyBorder="1" applyAlignment="1" applyProtection="1">
      <alignment horizontal="center" vertical="center" wrapText="1"/>
      <protection locked="0"/>
    </xf>
    <xf numFmtId="0" fontId="20" fillId="0" borderId="0" xfId="0" applyFont="1" applyBorder="1" applyAlignment="1" applyProtection="1">
      <alignment horizontal="center" vertical="top" wrapText="1"/>
      <protection locked="0"/>
    </xf>
    <xf numFmtId="0" fontId="33" fillId="0" borderId="0" xfId="0" applyFont="1" applyFill="1" applyAlignment="1">
      <alignment vertical="center" wrapText="1"/>
    </xf>
    <xf numFmtId="0" fontId="18" fillId="4" borderId="0" xfId="3" applyFont="1" applyFill="1" applyBorder="1" applyAlignment="1">
      <alignment horizontal="center" vertical="center"/>
    </xf>
    <xf numFmtId="0" fontId="17" fillId="5" borderId="0" xfId="3" applyFont="1" applyFill="1" applyAlignment="1">
      <alignment vertical="center"/>
    </xf>
    <xf numFmtId="0" fontId="16" fillId="0" borderId="0" xfId="3" applyFont="1"/>
    <xf numFmtId="0" fontId="113" fillId="0" borderId="0" xfId="3" applyFont="1" applyFill="1" applyBorder="1" applyAlignment="1" applyProtection="1">
      <alignment horizontal="center" vertical="center" wrapText="1"/>
      <protection hidden="1"/>
    </xf>
    <xf numFmtId="0" fontId="37" fillId="7" borderId="44" xfId="3" applyFont="1" applyFill="1" applyBorder="1" applyAlignment="1">
      <alignment horizontal="center" vertical="center" wrapText="1"/>
    </xf>
    <xf numFmtId="0" fontId="37" fillId="7" borderId="44" xfId="3" applyFont="1" applyFill="1" applyBorder="1" applyAlignment="1">
      <alignment vertical="center" wrapText="1"/>
    </xf>
    <xf numFmtId="0" fontId="59" fillId="0" borderId="0" xfId="3" applyFont="1" applyAlignment="1" applyProtection="1">
      <alignment horizontal="center" vertical="center" wrapText="1"/>
      <protection hidden="1"/>
    </xf>
    <xf numFmtId="0" fontId="56" fillId="0" borderId="24" xfId="3" applyFont="1" applyBorder="1" applyAlignment="1" applyProtection="1">
      <alignment vertical="center" wrapText="1"/>
    </xf>
    <xf numFmtId="0" fontId="56" fillId="0" borderId="25" xfId="3" applyFont="1" applyBorder="1" applyAlignment="1" applyProtection="1">
      <alignment horizontal="left" vertical="center" wrapText="1"/>
      <protection locked="0"/>
    </xf>
    <xf numFmtId="0" fontId="56" fillId="0" borderId="0" xfId="3" applyFont="1" applyAlignment="1" applyProtection="1">
      <alignment vertical="center" wrapText="1"/>
      <protection hidden="1"/>
    </xf>
    <xf numFmtId="0" fontId="56" fillId="0" borderId="20" xfId="3" applyFont="1" applyBorder="1" applyAlignment="1" applyProtection="1">
      <alignment vertical="center" wrapText="1"/>
    </xf>
    <xf numFmtId="0" fontId="56" fillId="0" borderId="21" xfId="3" applyFont="1" applyBorder="1" applyAlignment="1" applyProtection="1">
      <alignment horizontal="left" vertical="center" wrapText="1"/>
      <protection locked="0"/>
    </xf>
    <xf numFmtId="0" fontId="29" fillId="0" borderId="0" xfId="3" applyFill="1" applyBorder="1" applyAlignment="1" applyProtection="1">
      <alignment vertical="center"/>
      <protection hidden="1"/>
    </xf>
    <xf numFmtId="0" fontId="29" fillId="0" borderId="0" xfId="3" applyFill="1" applyBorder="1"/>
    <xf numFmtId="0" fontId="22" fillId="4" borderId="0" xfId="3" applyFont="1" applyFill="1" applyAlignment="1" applyProtection="1">
      <alignment horizontal="left" vertical="center"/>
      <protection hidden="1"/>
    </xf>
    <xf numFmtId="0" fontId="29" fillId="4" borderId="0" xfId="3" applyFont="1" applyFill="1" applyAlignment="1" applyProtection="1">
      <alignment vertical="center"/>
      <protection hidden="1"/>
    </xf>
    <xf numFmtId="0" fontId="21" fillId="4" borderId="0" xfId="3" applyFont="1" applyFill="1" applyAlignment="1" applyProtection="1">
      <alignment vertical="center"/>
      <protection hidden="1"/>
    </xf>
    <xf numFmtId="0" fontId="21" fillId="4" borderId="0" xfId="3" applyFont="1" applyFill="1" applyAlignment="1" applyProtection="1">
      <alignment horizontal="left" vertical="center"/>
      <protection hidden="1"/>
    </xf>
    <xf numFmtId="0" fontId="29" fillId="0" borderId="0" xfId="3" applyFont="1" applyAlignment="1">
      <alignment vertical="center"/>
    </xf>
    <xf numFmtId="0" fontId="118" fillId="0" borderId="0" xfId="3" applyFont="1" applyAlignment="1" applyProtection="1">
      <alignment vertical="center"/>
    </xf>
    <xf numFmtId="0" fontId="28" fillId="0" borderId="4" xfId="3" applyFont="1" applyBorder="1" applyAlignment="1" applyProtection="1">
      <alignment horizontal="center" vertical="center" wrapText="1"/>
      <protection locked="0"/>
    </xf>
    <xf numFmtId="0" fontId="22" fillId="4" borderId="0" xfId="0" applyFont="1" applyFill="1" applyAlignment="1" applyProtection="1">
      <alignment vertical="center"/>
    </xf>
    <xf numFmtId="0" fontId="31" fillId="4" borderId="0" xfId="0" applyFont="1" applyFill="1" applyAlignment="1" applyProtection="1">
      <alignment vertical="center"/>
    </xf>
    <xf numFmtId="0" fontId="31" fillId="4" borderId="0" xfId="0" applyFont="1" applyFill="1" applyAlignment="1" applyProtection="1">
      <alignment horizontal="left" vertical="center"/>
    </xf>
    <xf numFmtId="0" fontId="29" fillId="0" borderId="0" xfId="0" applyFont="1" applyBorder="1" applyAlignment="1" applyProtection="1">
      <alignment horizontal="left" vertical="top"/>
      <protection locked="0"/>
    </xf>
    <xf numFmtId="0" fontId="22" fillId="4" borderId="0" xfId="0" applyFont="1" applyFill="1" applyBorder="1" applyAlignment="1" applyProtection="1">
      <alignment horizontal="center" vertical="center" wrapText="1"/>
    </xf>
    <xf numFmtId="0" fontId="0" fillId="0" borderId="0" xfId="0" applyAlignment="1">
      <alignment vertical="center" wrapText="1"/>
    </xf>
    <xf numFmtId="0" fontId="67" fillId="9" borderId="16" xfId="4" applyFont="1" applyFill="1" applyBorder="1" applyAlignment="1" applyProtection="1">
      <alignment horizontal="center" vertical="center" wrapText="1"/>
      <protection hidden="1"/>
    </xf>
    <xf numFmtId="0" fontId="0" fillId="0" borderId="0" xfId="0" applyAlignment="1">
      <alignment wrapText="1"/>
    </xf>
    <xf numFmtId="0" fontId="33" fillId="0" borderId="0" xfId="0" applyFont="1" applyFill="1" applyBorder="1" applyAlignment="1">
      <alignment horizontal="left" vertical="center" wrapText="1"/>
    </xf>
    <xf numFmtId="0" fontId="61" fillId="0" borderId="16" xfId="4" applyFont="1" applyFill="1" applyBorder="1" applyAlignment="1" applyProtection="1">
      <alignment horizontal="center" vertical="center" wrapText="1"/>
      <protection locked="0"/>
    </xf>
    <xf numFmtId="164" fontId="69" fillId="35" borderId="16" xfId="4" applyNumberFormat="1" applyFont="1" applyFill="1" applyBorder="1" applyAlignment="1" applyProtection="1">
      <alignment horizontal="center" vertical="center" wrapText="1"/>
      <protection hidden="1"/>
    </xf>
    <xf numFmtId="0" fontId="59" fillId="10" borderId="29" xfId="4" applyFont="1" applyFill="1" applyBorder="1" applyAlignment="1" applyProtection="1">
      <alignment horizontal="center" vertical="center" wrapText="1"/>
      <protection hidden="1"/>
    </xf>
    <xf numFmtId="0" fontId="63" fillId="0" borderId="0" xfId="4" applyFont="1" applyFill="1" applyBorder="1" applyAlignment="1" applyProtection="1">
      <alignment horizontal="left" vertical="center" wrapText="1"/>
      <protection hidden="1"/>
    </xf>
    <xf numFmtId="0" fontId="23" fillId="0" borderId="0" xfId="1" applyAlignment="1" applyProtection="1">
      <alignment horizontal="right"/>
    </xf>
    <xf numFmtId="0" fontId="23" fillId="0" borderId="0" xfId="1" applyAlignment="1" applyProtection="1">
      <alignment horizontal="left"/>
      <protection locked="0"/>
    </xf>
    <xf numFmtId="0" fontId="23" fillId="0" borderId="0" xfId="1" applyAlignment="1" applyProtection="1">
      <alignment horizontal="right"/>
      <protection locked="0"/>
    </xf>
    <xf numFmtId="0" fontId="75" fillId="0" borderId="20" xfId="6" applyFont="1" applyBorder="1" applyAlignment="1" applyProtection="1">
      <alignment horizontal="center" vertical="center" wrapText="1"/>
      <protection locked="0"/>
    </xf>
    <xf numFmtId="0" fontId="72" fillId="0" borderId="20" xfId="6" applyFont="1" applyBorder="1" applyAlignment="1" applyProtection="1">
      <alignment horizontal="center" vertical="center" wrapText="1"/>
      <protection locked="0"/>
    </xf>
    <xf numFmtId="0" fontId="79" fillId="12" borderId="22" xfId="6" applyFont="1" applyFill="1" applyBorder="1" applyAlignment="1" applyProtection="1">
      <alignment horizontal="center" vertical="center" wrapText="1"/>
      <protection hidden="1"/>
    </xf>
    <xf numFmtId="0" fontId="23" fillId="0" borderId="0" xfId="1" applyAlignment="1" applyProtection="1">
      <alignment vertical="center"/>
    </xf>
    <xf numFmtId="0" fontId="43" fillId="0" borderId="0" xfId="0" applyFont="1" applyAlignment="1">
      <alignment vertical="center"/>
    </xf>
    <xf numFmtId="0" fontId="7" fillId="6" borderId="0" xfId="4" applyFont="1" applyFill="1" applyAlignment="1" applyProtection="1">
      <protection hidden="1"/>
    </xf>
    <xf numFmtId="0" fontId="23" fillId="0" borderId="0" xfId="1" applyAlignment="1" applyProtection="1">
      <alignment vertical="center"/>
    </xf>
    <xf numFmtId="0" fontId="67" fillId="0" borderId="0" xfId="0" applyFont="1" applyAlignment="1">
      <alignment vertical="center" wrapText="1"/>
    </xf>
    <xf numFmtId="0" fontId="66" fillId="0" borderId="0" xfId="0" applyFont="1"/>
    <xf numFmtId="0" fontId="67" fillId="0" borderId="0" xfId="0" applyFont="1" applyAlignment="1"/>
    <xf numFmtId="0" fontId="66" fillId="0" borderId="0" xfId="0" applyFont="1" applyAlignment="1">
      <alignment vertical="center"/>
    </xf>
    <xf numFmtId="0" fontId="54" fillId="0" borderId="0" xfId="3" applyFont="1"/>
    <xf numFmtId="0" fontId="66" fillId="0" borderId="0" xfId="3" applyFont="1"/>
    <xf numFmtId="0" fontId="66" fillId="0" borderId="0" xfId="3" applyFont="1" applyAlignment="1">
      <alignment horizontal="left" vertical="center"/>
    </xf>
    <xf numFmtId="0" fontId="33" fillId="0" borderId="4" xfId="0" applyFont="1" applyFill="1" applyBorder="1" applyAlignment="1" applyProtection="1">
      <alignment horizontal="center" vertical="center" wrapText="1"/>
      <protection locked="0"/>
    </xf>
    <xf numFmtId="0" fontId="29" fillId="0" borderId="0" xfId="0" applyFont="1" applyAlignment="1" applyProtection="1">
      <alignment vertical="center"/>
    </xf>
    <xf numFmtId="0" fontId="30" fillId="0" borderId="0" xfId="0" applyFont="1" applyAlignment="1" applyProtection="1">
      <alignment vertical="center"/>
    </xf>
    <xf numFmtId="0" fontId="28" fillId="0" borderId="0" xfId="0" applyFont="1" applyAlignment="1" applyProtection="1">
      <alignment vertical="center"/>
    </xf>
    <xf numFmtId="0" fontId="23" fillId="0" borderId="0" xfId="1" applyAlignment="1" applyProtection="1">
      <alignment vertical="center"/>
    </xf>
    <xf numFmtId="0" fontId="23" fillId="0" borderId="0" xfId="1" applyAlignment="1" applyProtection="1">
      <alignment horizontal="left" vertical="center"/>
    </xf>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pplyProtection="1">
      <alignment horizontal="left" vertical="center"/>
    </xf>
    <xf numFmtId="0" fontId="80" fillId="0" borderId="0" xfId="0" applyFont="1" applyBorder="1" applyAlignment="1" applyProtection="1">
      <alignment horizontal="left" vertical="center" wrapText="1"/>
    </xf>
    <xf numFmtId="0" fontId="32" fillId="6" borderId="0" xfId="0" applyFont="1" applyFill="1" applyAlignment="1">
      <alignment horizontal="left"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36" fillId="0" borderId="0" xfId="0" applyFont="1" applyAlignment="1">
      <alignment horizontal="left" vertical="center"/>
    </xf>
    <xf numFmtId="0" fontId="36" fillId="0" borderId="0" xfId="0" applyFont="1" applyFill="1" applyAlignment="1">
      <alignment horizontal="left" vertical="center" wrapText="1"/>
    </xf>
    <xf numFmtId="0" fontId="36" fillId="0" borderId="0" xfId="0" applyFont="1" applyFill="1" applyAlignment="1">
      <alignment horizontal="left" vertical="top" wrapText="1"/>
    </xf>
    <xf numFmtId="0" fontId="36" fillId="0" borderId="0" xfId="0" applyFont="1" applyFill="1" applyAlignment="1">
      <alignment horizontal="left" vertical="center"/>
    </xf>
    <xf numFmtId="0" fontId="52" fillId="11" borderId="16" xfId="4" applyFont="1" applyFill="1" applyBorder="1" applyAlignment="1" applyProtection="1">
      <alignment vertical="center" wrapText="1"/>
    </xf>
    <xf numFmtId="0" fontId="61" fillId="11" borderId="16" xfId="4" applyFont="1" applyFill="1" applyBorder="1" applyAlignment="1" applyProtection="1">
      <alignment vertical="center" wrapText="1"/>
    </xf>
    <xf numFmtId="0" fontId="72" fillId="0" borderId="20" xfId="6" applyFont="1" applyBorder="1" applyAlignment="1" applyProtection="1">
      <alignment horizontal="left" vertical="center" wrapText="1"/>
      <protection locked="0"/>
    </xf>
    <xf numFmtId="0" fontId="56" fillId="11" borderId="0" xfId="4" applyFont="1" applyFill="1" applyAlignment="1" applyProtection="1">
      <alignment vertical="center" wrapText="1"/>
      <protection hidden="1"/>
    </xf>
    <xf numFmtId="0" fontId="44" fillId="9" borderId="28" xfId="4" applyFont="1" applyFill="1" applyBorder="1" applyAlignment="1" applyProtection="1">
      <alignment horizontal="center" vertical="center" wrapText="1"/>
      <protection hidden="1"/>
    </xf>
    <xf numFmtId="0" fontId="67" fillId="9" borderId="28" xfId="4" applyFont="1" applyFill="1" applyBorder="1" applyAlignment="1" applyProtection="1">
      <alignment horizontal="center" vertical="center" wrapText="1"/>
      <protection hidden="1"/>
    </xf>
    <xf numFmtId="0" fontId="18" fillId="9" borderId="28" xfId="4" applyFont="1" applyFill="1" applyBorder="1" applyAlignment="1" applyProtection="1">
      <alignment horizontal="center" vertical="center" wrapText="1"/>
      <protection hidden="1"/>
    </xf>
    <xf numFmtId="0" fontId="38" fillId="9" borderId="28" xfId="4" applyFont="1" applyFill="1" applyBorder="1" applyAlignment="1" applyProtection="1">
      <alignment horizontal="center" vertical="center" wrapText="1"/>
      <protection hidden="1"/>
    </xf>
    <xf numFmtId="0" fontId="4" fillId="6" borderId="0" xfId="4" applyFont="1" applyFill="1" applyAlignment="1" applyProtection="1">
      <alignment vertical="center"/>
      <protection hidden="1"/>
    </xf>
    <xf numFmtId="0" fontId="23" fillId="0" borderId="0" xfId="1" applyAlignment="1" applyProtection="1">
      <alignment vertical="center"/>
    </xf>
    <xf numFmtId="0" fontId="29" fillId="0" borderId="0" xfId="3" applyAlignment="1">
      <alignment wrapText="1"/>
    </xf>
    <xf numFmtId="0" fontId="0" fillId="0" borderId="0" xfId="0" applyAlignment="1">
      <alignment wrapText="1"/>
    </xf>
    <xf numFmtId="0" fontId="28" fillId="0" borderId="4" xfId="0" applyFont="1" applyBorder="1" applyAlignment="1" applyProtection="1">
      <alignment horizontal="center" vertical="center" wrapText="1"/>
      <protection locked="0"/>
    </xf>
    <xf numFmtId="0" fontId="54" fillId="3" borderId="0" xfId="1" applyFont="1" applyFill="1" applyBorder="1" applyAlignment="1" applyProtection="1">
      <alignment horizontal="center" vertical="center"/>
      <protection locked="0"/>
    </xf>
    <xf numFmtId="0" fontId="0" fillId="0" borderId="0" xfId="0" applyProtection="1">
      <protection locked="0"/>
    </xf>
    <xf numFmtId="0" fontId="17" fillId="9" borderId="28" xfId="4" applyFont="1" applyFill="1" applyBorder="1" applyAlignment="1" applyProtection="1">
      <alignment horizontal="center" vertical="center" wrapText="1"/>
      <protection hidden="1"/>
    </xf>
    <xf numFmtId="2" fontId="56" fillId="0" borderId="16" xfId="4" applyNumberFormat="1" applyFont="1" applyFill="1" applyBorder="1" applyAlignment="1" applyProtection="1">
      <alignment vertical="center" wrapText="1"/>
      <protection locked="0"/>
    </xf>
    <xf numFmtId="0" fontId="49" fillId="9" borderId="17" xfId="4" applyFont="1" applyFill="1" applyBorder="1" applyAlignment="1" applyProtection="1">
      <alignment horizontal="center" vertical="center" wrapText="1"/>
      <protection hidden="1"/>
    </xf>
    <xf numFmtId="0" fontId="56" fillId="0" borderId="17" xfId="4" applyFont="1" applyFill="1" applyBorder="1" applyAlignment="1" applyProtection="1">
      <alignment horizontal="left" vertical="center" wrapText="1"/>
      <protection locked="0"/>
    </xf>
    <xf numFmtId="0" fontId="67" fillId="0" borderId="0" xfId="0" applyFont="1" applyFill="1" applyAlignment="1">
      <alignment vertical="center" wrapText="1"/>
    </xf>
    <xf numFmtId="0" fontId="0" fillId="0" borderId="0" xfId="0" applyFill="1"/>
    <xf numFmtId="0" fontId="67" fillId="7" borderId="4"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top" wrapText="1"/>
    </xf>
    <xf numFmtId="0" fontId="0" fillId="0" borderId="0" xfId="0" applyAlignment="1">
      <alignment vertical="top"/>
    </xf>
    <xf numFmtId="0" fontId="20" fillId="0" borderId="4" xfId="0" applyFont="1" applyBorder="1" applyAlignment="1" applyProtection="1">
      <alignment horizontal="left" vertical="top" wrapText="1"/>
      <protection locked="0"/>
    </xf>
    <xf numFmtId="0" fontId="30" fillId="0" borderId="0" xfId="0" applyFont="1" applyProtection="1">
      <protection locked="0"/>
    </xf>
    <xf numFmtId="0" fontId="34" fillId="0" borderId="4" xfId="0" applyFont="1" applyBorder="1" applyAlignment="1" applyProtection="1">
      <alignment horizontal="center" vertical="center" wrapText="1"/>
      <protection locked="0"/>
    </xf>
    <xf numFmtId="0" fontId="68" fillId="0" borderId="0" xfId="3" applyFont="1"/>
    <xf numFmtId="0" fontId="68" fillId="0" borderId="0" xfId="3" applyFont="1" applyAlignment="1" applyProtection="1">
      <alignment horizontal="center" vertical="center"/>
      <protection locked="0"/>
    </xf>
    <xf numFmtId="0" fontId="129" fillId="0" borderId="0" xfId="3" applyFont="1" applyAlignment="1" applyProtection="1">
      <alignment horizontal="center" vertical="center"/>
      <protection locked="0"/>
    </xf>
    <xf numFmtId="0" fontId="23" fillId="0" borderId="0" xfId="1" applyAlignment="1" applyProtection="1">
      <alignment vertical="center"/>
    </xf>
    <xf numFmtId="0" fontId="0" fillId="0" borderId="0" xfId="0" applyAlignment="1">
      <alignment wrapText="1"/>
    </xf>
    <xf numFmtId="0" fontId="28" fillId="0" borderId="4" xfId="0" applyFont="1" applyFill="1" applyBorder="1" applyAlignment="1" applyProtection="1">
      <alignment horizontal="center" vertical="center" wrapText="1"/>
      <protection locked="0"/>
    </xf>
    <xf numFmtId="0" fontId="77" fillId="0" borderId="0" xfId="0" applyFont="1" applyFill="1" applyAlignment="1" applyProtection="1">
      <alignment vertical="center"/>
      <protection hidden="1"/>
    </xf>
    <xf numFmtId="0" fontId="29" fillId="0" borderId="0" xfId="0" applyFont="1" applyFill="1" applyAlignment="1" applyProtection="1">
      <alignment vertical="center"/>
      <protection hidden="1"/>
    </xf>
    <xf numFmtId="0" fontId="68" fillId="0" borderId="4" xfId="3" applyFont="1" applyBorder="1" applyAlignment="1" applyProtection="1">
      <alignment horizontal="left" vertical="top" wrapText="1"/>
      <protection locked="0"/>
    </xf>
    <xf numFmtId="0" fontId="130" fillId="0" borderId="0" xfId="3" applyFont="1" applyAlignment="1" applyProtection="1">
      <alignment horizontal="left" vertical="center"/>
      <protection hidden="1"/>
    </xf>
    <xf numFmtId="0" fontId="62" fillId="7" borderId="4" xfId="3" applyFont="1" applyFill="1" applyBorder="1" applyAlignment="1" applyProtection="1">
      <alignment horizontal="left" vertical="center" wrapText="1"/>
      <protection locked="0"/>
    </xf>
    <xf numFmtId="0" fontId="68" fillId="7" borderId="4" xfId="3" applyFont="1" applyFill="1" applyBorder="1" applyAlignment="1" applyProtection="1">
      <alignment horizontal="left" vertical="center" wrapText="1"/>
      <protection locked="0"/>
    </xf>
    <xf numFmtId="0" fontId="132" fillId="7" borderId="4" xfId="3" applyFont="1" applyFill="1" applyBorder="1" applyAlignment="1" applyProtection="1">
      <alignment horizontal="left" vertical="center" wrapText="1"/>
      <protection locked="0"/>
    </xf>
    <xf numFmtId="0" fontId="72" fillId="0" borderId="26" xfId="6" applyFont="1" applyFill="1" applyBorder="1" applyAlignment="1" applyProtection="1">
      <alignment horizontal="center" vertical="center" wrapText="1"/>
      <protection locked="0"/>
    </xf>
    <xf numFmtId="0" fontId="72" fillId="11" borderId="26" xfId="6" applyFont="1" applyFill="1" applyBorder="1" applyAlignment="1" applyProtection="1">
      <alignment vertical="center" wrapText="1"/>
      <protection hidden="1"/>
    </xf>
    <xf numFmtId="0" fontId="72" fillId="0" borderId="22" xfId="6" applyFont="1" applyFill="1" applyBorder="1" applyAlignment="1" applyProtection="1">
      <alignment horizontal="center" vertical="center" wrapText="1"/>
      <protection locked="0"/>
    </xf>
    <xf numFmtId="0" fontId="72" fillId="11" borderId="22" xfId="6" applyFont="1" applyFill="1" applyBorder="1" applyAlignment="1" applyProtection="1">
      <alignment vertical="center" wrapText="1"/>
      <protection hidden="1"/>
    </xf>
    <xf numFmtId="0" fontId="23" fillId="0" borderId="0" xfId="1" applyAlignment="1" applyProtection="1">
      <alignment horizontal="left" vertical="center"/>
    </xf>
    <xf numFmtId="0" fontId="23" fillId="0" borderId="0" xfId="1" applyAlignment="1" applyProtection="1">
      <alignment vertical="center"/>
    </xf>
    <xf numFmtId="0" fontId="37" fillId="7" borderId="44" xfId="3" applyFont="1" applyFill="1" applyBorder="1" applyAlignment="1">
      <alignment horizontal="center" vertical="center" wrapText="1"/>
    </xf>
    <xf numFmtId="0" fontId="133" fillId="0" borderId="0" xfId="6" applyFont="1" applyAlignment="1" applyProtection="1">
      <alignment vertical="center" wrapText="1"/>
      <protection hidden="1"/>
    </xf>
    <xf numFmtId="0" fontId="68" fillId="7" borderId="4" xfId="3" applyFont="1" applyFill="1" applyBorder="1" applyAlignment="1" applyProtection="1">
      <alignment horizontal="center" vertical="center" wrapText="1"/>
      <protection locked="0"/>
    </xf>
    <xf numFmtId="9" fontId="2" fillId="0" borderId="0" xfId="74" applyNumberFormat="1"/>
    <xf numFmtId="9" fontId="2" fillId="0" borderId="0" xfId="74" applyNumberFormat="1"/>
    <xf numFmtId="9" fontId="2" fillId="0" borderId="0" xfId="74" applyNumberFormat="1"/>
    <xf numFmtId="9" fontId="2" fillId="0" borderId="0" xfId="74" applyNumberFormat="1"/>
    <xf numFmtId="9" fontId="2" fillId="0" borderId="0" xfId="74" applyNumberFormat="1"/>
    <xf numFmtId="0" fontId="23" fillId="0" borderId="0" xfId="1" applyAlignment="1" applyProtection="1">
      <alignment horizontal="left" vertical="center"/>
    </xf>
    <xf numFmtId="0" fontId="23" fillId="0" borderId="0" xfId="1" applyFill="1" applyAlignment="1" applyProtection="1">
      <alignment horizontal="left" vertical="top" wrapText="1"/>
    </xf>
    <xf numFmtId="0" fontId="23" fillId="0" borderId="0" xfId="1" applyAlignment="1" applyProtection="1">
      <alignment vertical="center"/>
    </xf>
    <xf numFmtId="0" fontId="23" fillId="0" borderId="0" xfId="1" applyFill="1" applyAlignment="1" applyProtection="1">
      <alignment horizontal="left" vertical="center" wrapText="1"/>
    </xf>
    <xf numFmtId="0" fontId="24" fillId="4" borderId="0" xfId="0" applyFont="1" applyFill="1" applyAlignment="1">
      <alignment horizontal="center" vertical="center" wrapText="1"/>
    </xf>
    <xf numFmtId="0" fontId="25" fillId="4" borderId="0" xfId="0" applyFont="1" applyFill="1" applyAlignment="1">
      <alignment vertical="center" wrapText="1"/>
    </xf>
    <xf numFmtId="0" fontId="16" fillId="5" borderId="6"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20" fillId="0" borderId="2" xfId="0" applyFont="1" applyBorder="1" applyAlignment="1">
      <alignment horizontal="justify" vertical="center" wrapText="1"/>
    </xf>
    <xf numFmtId="0" fontId="46" fillId="0" borderId="0" xfId="0" applyFont="1" applyBorder="1" applyAlignment="1">
      <alignment horizontal="justify" vertical="center" wrapText="1"/>
    </xf>
    <xf numFmtId="0" fontId="47" fillId="0" borderId="2" xfId="0" applyFont="1" applyBorder="1" applyAlignment="1">
      <alignment horizontal="left" vertical="center" wrapText="1" indent="3"/>
    </xf>
    <xf numFmtId="0" fontId="47" fillId="0" borderId="0" xfId="0" applyFont="1" applyBorder="1" applyAlignment="1">
      <alignment horizontal="left" vertical="center" wrapText="1" indent="3"/>
    </xf>
    <xf numFmtId="0" fontId="88" fillId="0" borderId="0" xfId="0" applyFont="1" applyBorder="1" applyAlignment="1" applyProtection="1">
      <alignment horizontal="center" vertical="center" wrapText="1"/>
    </xf>
    <xf numFmtId="0" fontId="89" fillId="0" borderId="0" xfId="0" applyFont="1" applyBorder="1" applyAlignment="1">
      <alignment horizontal="center" wrapText="1"/>
    </xf>
    <xf numFmtId="0" fontId="89" fillId="0" borderId="0" xfId="0" applyFont="1" applyAlignment="1">
      <alignment horizontal="center" wrapText="1"/>
    </xf>
    <xf numFmtId="0" fontId="23" fillId="0" borderId="0" xfId="1" applyAlignment="1" applyProtection="1">
      <alignment vertical="top" wrapText="1"/>
    </xf>
    <xf numFmtId="0" fontId="27" fillId="7" borderId="0" xfId="0" applyFont="1" applyFill="1" applyBorder="1" applyAlignment="1">
      <alignment horizontal="center" vertical="center" wrapText="1"/>
    </xf>
    <xf numFmtId="0" fontId="46" fillId="0" borderId="11" xfId="0" applyFont="1" applyBorder="1" applyAlignment="1">
      <alignment horizontal="justify" vertical="center" wrapText="1"/>
    </xf>
    <xf numFmtId="0" fontId="20" fillId="0" borderId="9"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3"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67" fillId="9" borderId="0" xfId="0" applyFont="1" applyFill="1" applyBorder="1" applyAlignment="1">
      <alignment horizontal="left" vertical="center" wrapText="1"/>
    </xf>
    <xf numFmtId="0" fontId="67" fillId="5" borderId="0" xfId="0" applyFont="1" applyFill="1" applyAlignment="1" applyProtection="1">
      <alignment horizontal="left" vertical="center" wrapText="1"/>
    </xf>
    <xf numFmtId="0" fontId="0" fillId="0" borderId="0" xfId="0" applyAlignment="1">
      <alignment horizontal="left" vertical="center" wrapText="1"/>
    </xf>
    <xf numFmtId="0" fontId="29" fillId="0" borderId="4" xfId="0" applyFont="1" applyBorder="1" applyAlignment="1" applyProtection="1">
      <alignment horizontal="left" vertical="top" wrapText="1"/>
      <protection locked="0"/>
    </xf>
    <xf numFmtId="0" fontId="43" fillId="0" borderId="0" xfId="0" applyFont="1" applyFill="1" applyBorder="1" applyAlignment="1" applyProtection="1">
      <alignment horizontal="center" vertical="top"/>
    </xf>
    <xf numFmtId="0" fontId="29" fillId="0" borderId="6" xfId="0" applyFont="1" applyFill="1" applyBorder="1" applyAlignment="1" applyProtection="1">
      <alignment horizontal="left" vertical="top" wrapText="1"/>
      <protection locked="0"/>
    </xf>
    <xf numFmtId="0" fontId="29" fillId="0" borderId="14" xfId="0" applyFont="1" applyFill="1" applyBorder="1" applyAlignment="1" applyProtection="1">
      <alignment horizontal="left" vertical="top" wrapText="1"/>
      <protection locked="0"/>
    </xf>
    <xf numFmtId="0" fontId="29" fillId="0" borderId="15" xfId="0" applyFont="1" applyFill="1" applyBorder="1" applyAlignment="1" applyProtection="1">
      <alignment horizontal="left" vertical="top" wrapText="1"/>
      <protection locked="0"/>
    </xf>
    <xf numFmtId="0" fontId="22" fillId="4" borderId="0" xfId="0" applyFont="1" applyFill="1" applyBorder="1" applyAlignment="1" applyProtection="1">
      <alignment horizontal="center" vertical="center" wrapText="1"/>
    </xf>
    <xf numFmtId="0" fontId="0" fillId="0" borderId="12" xfId="0" applyBorder="1" applyAlignment="1">
      <alignment wrapText="1"/>
    </xf>
    <xf numFmtId="0" fontId="28" fillId="0" borderId="6" xfId="0" applyFont="1" applyFill="1" applyBorder="1" applyAlignment="1" applyProtection="1">
      <alignment horizontal="left" vertical="top" wrapText="1"/>
      <protection locked="0"/>
    </xf>
    <xf numFmtId="0" fontId="28" fillId="0" borderId="14" xfId="0" applyFont="1" applyFill="1" applyBorder="1" applyAlignment="1" applyProtection="1">
      <alignment horizontal="left" vertical="top" wrapText="1"/>
      <protection locked="0"/>
    </xf>
    <xf numFmtId="0" fontId="28" fillId="0" borderId="15" xfId="0" applyFont="1" applyFill="1" applyBorder="1" applyAlignment="1" applyProtection="1">
      <alignment horizontal="left" vertical="top" wrapText="1"/>
      <protection locked="0"/>
    </xf>
    <xf numFmtId="0" fontId="67" fillId="9" borderId="0" xfId="4" applyFont="1" applyFill="1" applyBorder="1" applyAlignment="1" applyProtection="1">
      <alignment horizontal="left" vertical="center" wrapText="1"/>
      <protection hidden="1"/>
    </xf>
    <xf numFmtId="0" fontId="44" fillId="9" borderId="28" xfId="4" applyFont="1" applyFill="1" applyBorder="1" applyAlignment="1" applyProtection="1">
      <alignment horizontal="center" vertical="center" wrapText="1"/>
      <protection hidden="1"/>
    </xf>
    <xf numFmtId="0" fontId="44" fillId="9" borderId="42" xfId="4" applyFont="1" applyFill="1" applyBorder="1" applyAlignment="1" applyProtection="1">
      <alignment horizontal="center" vertical="center" wrapText="1"/>
      <protection hidden="1"/>
    </xf>
    <xf numFmtId="0" fontId="44" fillId="9" borderId="41" xfId="4" applyFont="1" applyFill="1" applyBorder="1" applyAlignment="1" applyProtection="1">
      <alignment horizontal="center" vertical="center" wrapText="1"/>
      <protection hidden="1"/>
    </xf>
    <xf numFmtId="0" fontId="49" fillId="9" borderId="28" xfId="4" applyFont="1" applyFill="1" applyBorder="1" applyAlignment="1" applyProtection="1">
      <alignment horizontal="center" vertical="center" wrapText="1"/>
      <protection hidden="1"/>
    </xf>
    <xf numFmtId="0" fontId="49" fillId="9" borderId="42" xfId="4" applyFont="1" applyFill="1" applyBorder="1" applyAlignment="1" applyProtection="1">
      <alignment horizontal="center" vertical="center" wrapText="1"/>
      <protection hidden="1"/>
    </xf>
    <xf numFmtId="0" fontId="49" fillId="9" borderId="41" xfId="4" applyFont="1" applyFill="1" applyBorder="1" applyAlignment="1" applyProtection="1">
      <alignment horizontal="center" vertical="center" wrapText="1"/>
      <protection hidden="1"/>
    </xf>
    <xf numFmtId="0" fontId="52" fillId="9" borderId="28" xfId="4" applyFont="1" applyFill="1" applyBorder="1" applyAlignment="1" applyProtection="1">
      <alignment horizontal="center" vertical="center" wrapText="1"/>
      <protection hidden="1"/>
    </xf>
    <xf numFmtId="0" fontId="52" fillId="9" borderId="42" xfId="4" applyFont="1" applyFill="1" applyBorder="1" applyAlignment="1" applyProtection="1">
      <alignment horizontal="center" vertical="center" wrapText="1"/>
      <protection hidden="1"/>
    </xf>
    <xf numFmtId="0" fontId="52" fillId="9" borderId="41" xfId="4" applyFont="1" applyFill="1" applyBorder="1" applyAlignment="1" applyProtection="1">
      <alignment horizontal="center" vertical="center" wrapText="1"/>
      <protection hidden="1"/>
    </xf>
    <xf numFmtId="0" fontId="52" fillId="9" borderId="28" xfId="4" applyFont="1" applyFill="1" applyBorder="1" applyAlignment="1" applyProtection="1">
      <alignment horizontal="center" vertical="center" textRotation="90" wrapText="1"/>
      <protection hidden="1"/>
    </xf>
    <xf numFmtId="0" fontId="52" fillId="9" borderId="41" xfId="4" applyFont="1" applyFill="1" applyBorder="1" applyAlignment="1" applyProtection="1">
      <alignment horizontal="center" vertical="center" textRotation="90" wrapText="1"/>
      <protection hidden="1"/>
    </xf>
    <xf numFmtId="0" fontId="52" fillId="9" borderId="30" xfId="4" applyFont="1" applyFill="1" applyBorder="1" applyAlignment="1" applyProtection="1">
      <alignment horizontal="center" vertical="center" wrapText="1"/>
      <protection hidden="1"/>
    </xf>
    <xf numFmtId="0" fontId="52" fillId="9" borderId="31" xfId="4" applyFont="1" applyFill="1" applyBorder="1" applyAlignment="1" applyProtection="1">
      <alignment horizontal="center" vertical="center" wrapText="1"/>
      <protection hidden="1"/>
    </xf>
    <xf numFmtId="0" fontId="52" fillId="9" borderId="32" xfId="4" applyFont="1" applyFill="1" applyBorder="1" applyAlignment="1" applyProtection="1">
      <alignment horizontal="center" vertical="center" wrapText="1"/>
      <protection hidden="1"/>
    </xf>
    <xf numFmtId="0" fontId="67" fillId="9" borderId="17" xfId="4" applyFont="1" applyFill="1" applyBorder="1" applyAlignment="1" applyProtection="1">
      <alignment horizontal="center" vertical="center" wrapText="1"/>
      <protection hidden="1"/>
    </xf>
    <xf numFmtId="0" fontId="67" fillId="9" borderId="18" xfId="4" applyFont="1" applyFill="1" applyBorder="1" applyAlignment="1" applyProtection="1">
      <alignment horizontal="center" vertical="center" wrapText="1"/>
      <protection hidden="1"/>
    </xf>
    <xf numFmtId="0" fontId="67" fillId="9" borderId="28" xfId="4" applyFont="1" applyFill="1" applyBorder="1" applyAlignment="1" applyProtection="1">
      <alignment horizontal="center" textRotation="90" wrapText="1"/>
      <protection hidden="1"/>
    </xf>
    <xf numFmtId="0" fontId="67" fillId="9" borderId="42" xfId="4" applyFont="1" applyFill="1" applyBorder="1" applyAlignment="1" applyProtection="1">
      <alignment horizontal="center" textRotation="90" wrapText="1"/>
      <protection hidden="1"/>
    </xf>
    <xf numFmtId="0" fontId="67" fillId="9" borderId="41" xfId="4" applyFont="1" applyFill="1" applyBorder="1" applyAlignment="1" applyProtection="1">
      <alignment horizontal="center" textRotation="90" wrapText="1"/>
      <protection hidden="1"/>
    </xf>
    <xf numFmtId="0" fontId="23" fillId="6" borderId="0" xfId="1" applyFill="1" applyAlignment="1" applyProtection="1">
      <alignment horizontal="center" vertical="center"/>
      <protection hidden="1"/>
    </xf>
    <xf numFmtId="0" fontId="67" fillId="9" borderId="28" xfId="4" applyFont="1" applyFill="1" applyBorder="1" applyAlignment="1" applyProtection="1">
      <alignment horizontal="center" vertical="center" wrapText="1"/>
      <protection hidden="1"/>
    </xf>
    <xf numFmtId="0" fontId="67" fillId="9" borderId="42" xfId="4" applyFont="1" applyFill="1" applyBorder="1" applyAlignment="1" applyProtection="1">
      <alignment horizontal="center" vertical="center" wrapText="1"/>
      <protection hidden="1"/>
    </xf>
    <xf numFmtId="0" fontId="67" fillId="9" borderId="41" xfId="4" applyFont="1" applyFill="1" applyBorder="1" applyAlignment="1" applyProtection="1">
      <alignment horizontal="center" vertical="center" wrapText="1"/>
      <protection hidden="1"/>
    </xf>
    <xf numFmtId="0" fontId="52" fillId="9" borderId="17" xfId="4" applyFont="1" applyFill="1" applyBorder="1" applyAlignment="1" applyProtection="1">
      <alignment horizontal="center" vertical="center" wrapText="1"/>
      <protection hidden="1"/>
    </xf>
    <xf numFmtId="0" fontId="52" fillId="9" borderId="18" xfId="4" applyFont="1" applyFill="1" applyBorder="1" applyAlignment="1" applyProtection="1">
      <alignment horizontal="center" vertical="center" wrapText="1"/>
      <protection hidden="1"/>
    </xf>
    <xf numFmtId="0" fontId="52" fillId="9" borderId="29" xfId="4" applyFont="1" applyFill="1" applyBorder="1" applyAlignment="1" applyProtection="1">
      <alignment horizontal="center" vertical="center" wrapText="1"/>
      <protection hidden="1"/>
    </xf>
    <xf numFmtId="0" fontId="34" fillId="0" borderId="0" xfId="0" applyFont="1" applyAlignment="1">
      <alignment vertical="center" wrapText="1"/>
    </xf>
    <xf numFmtId="0" fontId="17" fillId="9" borderId="28" xfId="4" applyFont="1" applyFill="1" applyBorder="1" applyAlignment="1" applyProtection="1">
      <alignment horizontal="center" vertical="center" wrapText="1"/>
      <protection hidden="1"/>
    </xf>
    <xf numFmtId="0" fontId="17" fillId="9" borderId="42" xfId="4" applyFont="1" applyFill="1" applyBorder="1" applyAlignment="1" applyProtection="1">
      <alignment horizontal="center" vertical="center" wrapText="1"/>
      <protection hidden="1"/>
    </xf>
    <xf numFmtId="0" fontId="110" fillId="9" borderId="42" xfId="4" applyFont="1" applyFill="1" applyBorder="1" applyAlignment="1" applyProtection="1">
      <alignment horizontal="center" vertical="center" wrapText="1"/>
      <protection hidden="1"/>
    </xf>
    <xf numFmtId="0" fontId="0" fillId="0" borderId="41" xfId="0" applyBorder="1" applyAlignment="1">
      <alignment horizontal="center" vertical="center" wrapText="1"/>
    </xf>
    <xf numFmtId="0" fontId="67" fillId="9" borderId="29" xfId="4" applyFont="1" applyFill="1" applyBorder="1" applyAlignment="1" applyProtection="1">
      <alignment horizontal="center" vertical="center" wrapText="1"/>
      <protection hidden="1"/>
    </xf>
    <xf numFmtId="0" fontId="52" fillId="9" borderId="31" xfId="4" applyFont="1" applyFill="1" applyBorder="1" applyAlignment="1" applyProtection="1">
      <alignment horizontal="center" vertical="center" textRotation="90" wrapText="1"/>
      <protection hidden="1"/>
    </xf>
    <xf numFmtId="0" fontId="52" fillId="9" borderId="48" xfId="4" applyFont="1" applyFill="1" applyBorder="1" applyAlignment="1" applyProtection="1">
      <alignment horizontal="center" vertical="center" textRotation="90" wrapText="1"/>
      <protection hidden="1"/>
    </xf>
    <xf numFmtId="0" fontId="67" fillId="9" borderId="30" xfId="4" applyFont="1" applyFill="1" applyBorder="1" applyAlignment="1" applyProtection="1">
      <alignment horizontal="center" vertical="center" wrapText="1"/>
      <protection hidden="1"/>
    </xf>
    <xf numFmtId="0" fontId="67" fillId="9" borderId="32" xfId="4" applyFont="1" applyFill="1" applyBorder="1" applyAlignment="1" applyProtection="1">
      <alignment horizontal="center" vertical="center" wrapText="1"/>
      <protection hidden="1"/>
    </xf>
    <xf numFmtId="0" fontId="67" fillId="9" borderId="43" xfId="4" applyFont="1" applyFill="1" applyBorder="1" applyAlignment="1" applyProtection="1">
      <alignment horizontal="center" vertical="center" wrapText="1"/>
      <protection hidden="1"/>
    </xf>
    <xf numFmtId="0" fontId="67" fillId="9" borderId="50" xfId="4" applyFont="1" applyFill="1" applyBorder="1" applyAlignment="1" applyProtection="1">
      <alignment horizontal="center" vertical="center" wrapText="1"/>
      <protection hidden="1"/>
    </xf>
    <xf numFmtId="0" fontId="67" fillId="9" borderId="47" xfId="4" applyFont="1" applyFill="1" applyBorder="1" applyAlignment="1" applyProtection="1">
      <alignment horizontal="center" vertical="center" wrapText="1"/>
      <protection hidden="1"/>
    </xf>
    <xf numFmtId="0" fontId="67" fillId="9" borderId="49" xfId="4" applyFont="1" applyFill="1" applyBorder="1" applyAlignment="1" applyProtection="1">
      <alignment horizontal="center" vertical="center" wrapText="1"/>
      <protection hidden="1"/>
    </xf>
    <xf numFmtId="0" fontId="66" fillId="0" borderId="0" xfId="0" applyFont="1" applyAlignment="1">
      <alignment horizontal="left" vertical="center" wrapText="1"/>
    </xf>
    <xf numFmtId="0" fontId="20" fillId="0" borderId="6" xfId="0" applyFont="1" applyBorder="1" applyAlignment="1" applyProtection="1">
      <alignment horizontal="left" vertical="top" wrapText="1"/>
      <protection locked="0"/>
    </xf>
    <xf numFmtId="0" fontId="20" fillId="0" borderId="14"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67" fillId="0" borderId="0" xfId="0" applyFont="1" applyFill="1" applyAlignment="1">
      <alignment vertical="center" wrapText="1"/>
    </xf>
    <xf numFmtId="0" fontId="29" fillId="0" borderId="0" xfId="0" applyFont="1" applyFill="1" applyAlignment="1">
      <alignment vertical="center" wrapText="1"/>
    </xf>
    <xf numFmtId="0" fontId="67" fillId="5" borderId="0" xfId="0" applyFont="1" applyFill="1" applyAlignment="1">
      <alignment vertical="center" wrapText="1"/>
    </xf>
    <xf numFmtId="0" fontId="66" fillId="0" borderId="0" xfId="0" applyFont="1" applyAlignment="1">
      <alignment vertical="center" wrapText="1"/>
    </xf>
    <xf numFmtId="0" fontId="66" fillId="0" borderId="0" xfId="0" applyFont="1" applyBorder="1" applyAlignment="1">
      <alignment vertical="center" wrapText="1"/>
    </xf>
    <xf numFmtId="0" fontId="0" fillId="0" borderId="0" xfId="0" applyAlignment="1">
      <alignment vertical="center" wrapText="1"/>
    </xf>
    <xf numFmtId="0" fontId="66" fillId="0" borderId="0" xfId="0" applyFont="1" applyAlignment="1">
      <alignment wrapText="1"/>
    </xf>
    <xf numFmtId="0" fontId="66" fillId="0" borderId="0" xfId="0" applyFont="1" applyBorder="1" applyAlignment="1">
      <alignment wrapText="1"/>
    </xf>
    <xf numFmtId="0" fontId="0" fillId="0" borderId="0" xfId="0" applyAlignment="1">
      <alignment wrapText="1"/>
    </xf>
    <xf numFmtId="0" fontId="22" fillId="4"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28" fillId="7" borderId="6" xfId="0" applyFont="1" applyFill="1" applyBorder="1" applyAlignment="1">
      <alignment horizontal="right" vertical="center" wrapText="1"/>
    </xf>
    <xf numFmtId="0" fontId="0" fillId="0" borderId="15" xfId="0" applyBorder="1" applyAlignment="1">
      <alignment horizontal="right" vertical="center" wrapText="1"/>
    </xf>
    <xf numFmtId="0" fontId="67" fillId="5" borderId="0" xfId="3" applyFont="1" applyFill="1" applyBorder="1" applyAlignment="1">
      <alignment horizontal="left" vertical="center" wrapText="1"/>
    </xf>
    <xf numFmtId="0" fontId="29" fillId="0" borderId="12" xfId="3" applyBorder="1" applyAlignment="1">
      <alignment wrapText="1"/>
    </xf>
    <xf numFmtId="0" fontId="35" fillId="0" borderId="9" xfId="3" applyFont="1" applyBorder="1" applyAlignment="1" applyProtection="1">
      <alignment horizontal="justify" vertical="top" wrapText="1"/>
      <protection locked="0"/>
    </xf>
    <xf numFmtId="0" fontId="35" fillId="0" borderId="2" xfId="3" applyFont="1" applyBorder="1" applyAlignment="1" applyProtection="1">
      <alignment horizontal="justify" vertical="top" wrapText="1"/>
      <protection locked="0"/>
    </xf>
    <xf numFmtId="0" fontId="29" fillId="0" borderId="10" xfId="3" applyBorder="1" applyAlignment="1" applyProtection="1">
      <alignment horizontal="justify" wrapText="1"/>
      <protection locked="0"/>
    </xf>
    <xf numFmtId="0" fontId="35" fillId="0" borderId="7" xfId="3" applyFont="1" applyBorder="1" applyAlignment="1" applyProtection="1">
      <alignment horizontal="justify" vertical="top" wrapText="1"/>
      <protection locked="0"/>
    </xf>
    <xf numFmtId="0" fontId="35" fillId="0" borderId="0" xfId="3" applyFont="1" applyBorder="1" applyAlignment="1" applyProtection="1">
      <alignment horizontal="justify" vertical="top" wrapText="1"/>
      <protection locked="0"/>
    </xf>
    <xf numFmtId="0" fontId="29" fillId="0" borderId="12" xfId="3" applyBorder="1" applyAlignment="1" applyProtection="1">
      <alignment horizontal="justify" wrapText="1"/>
      <protection locked="0"/>
    </xf>
    <xf numFmtId="0" fontId="35" fillId="0" borderId="13" xfId="3" applyFont="1" applyBorder="1" applyAlignment="1" applyProtection="1">
      <alignment horizontal="justify" vertical="top" wrapText="1"/>
      <protection locked="0"/>
    </xf>
    <xf numFmtId="0" fontId="35" fillId="0" borderId="11" xfId="3" applyFont="1" applyBorder="1" applyAlignment="1" applyProtection="1">
      <alignment horizontal="justify" vertical="top" wrapText="1"/>
      <protection locked="0"/>
    </xf>
    <xf numFmtId="0" fontId="29" fillId="0" borderId="8" xfId="3" applyBorder="1" applyAlignment="1" applyProtection="1">
      <alignment horizontal="justify" wrapText="1"/>
      <protection locked="0"/>
    </xf>
    <xf numFmtId="0" fontId="28" fillId="4" borderId="0" xfId="3" applyFont="1" applyFill="1" applyAlignment="1">
      <alignment horizontal="center" vertical="center"/>
    </xf>
    <xf numFmtId="0" fontId="67" fillId="5" borderId="0" xfId="3" applyFont="1" applyFill="1" applyAlignment="1">
      <alignment horizontal="left" vertical="center" wrapText="1"/>
    </xf>
    <xf numFmtId="0" fontId="67" fillId="5" borderId="0" xfId="3" applyFont="1" applyFill="1" applyAlignment="1" applyProtection="1">
      <alignment horizontal="left" vertical="center" wrapText="1"/>
    </xf>
    <xf numFmtId="0" fontId="54" fillId="0" borderId="12" xfId="3" applyFont="1" applyBorder="1" applyAlignment="1" applyProtection="1">
      <alignment horizontal="left" vertical="center" wrapText="1"/>
    </xf>
    <xf numFmtId="0" fontId="112" fillId="12" borderId="5" xfId="3" applyFont="1" applyFill="1" applyBorder="1" applyAlignment="1">
      <alignment horizontal="center" vertical="center" wrapText="1"/>
    </xf>
    <xf numFmtId="0" fontId="112" fillId="12" borderId="3" xfId="3" applyFont="1" applyFill="1" applyBorder="1" applyAlignment="1">
      <alignment horizontal="center" vertical="center" wrapText="1"/>
    </xf>
    <xf numFmtId="0" fontId="112" fillId="12" borderId="6" xfId="3" applyFont="1" applyFill="1" applyBorder="1" applyAlignment="1">
      <alignment horizontal="center" vertical="center"/>
    </xf>
    <xf numFmtId="0" fontId="112" fillId="12" borderId="14" xfId="3" applyFont="1" applyFill="1" applyBorder="1" applyAlignment="1">
      <alignment horizontal="center" vertical="center"/>
    </xf>
    <xf numFmtId="0" fontId="112" fillId="12" borderId="15" xfId="3" applyFont="1" applyFill="1" applyBorder="1" applyAlignment="1">
      <alignment horizontal="center" vertical="center"/>
    </xf>
    <xf numFmtId="0" fontId="112" fillId="12" borderId="4" xfId="3" applyFont="1" applyFill="1" applyBorder="1" applyAlignment="1">
      <alignment horizontal="center" vertical="center" wrapText="1"/>
    </xf>
    <xf numFmtId="0" fontId="67" fillId="5" borderId="0" xfId="0" applyFont="1" applyFill="1" applyAlignment="1" applyProtection="1">
      <alignment vertical="center" wrapText="1"/>
    </xf>
    <xf numFmtId="0" fontId="66" fillId="0" borderId="12" xfId="0" applyFont="1" applyBorder="1" applyAlignment="1">
      <alignment wrapText="1"/>
    </xf>
    <xf numFmtId="0" fontId="83" fillId="2" borderId="4" xfId="0" applyFont="1" applyFill="1" applyBorder="1" applyAlignment="1">
      <alignment horizontal="center" vertical="center" wrapText="1"/>
    </xf>
    <xf numFmtId="0" fontId="28" fillId="0" borderId="4" xfId="0" applyFont="1" applyBorder="1" applyAlignment="1" applyProtection="1">
      <alignment horizontal="center" vertical="center" wrapText="1"/>
      <protection locked="0"/>
    </xf>
    <xf numFmtId="0" fontId="67" fillId="5" borderId="12" xfId="0" applyFont="1" applyFill="1" applyBorder="1" applyAlignment="1" applyProtection="1">
      <alignment vertical="center" wrapText="1"/>
    </xf>
    <xf numFmtId="0" fontId="28" fillId="0" borderId="6" xfId="0" applyFont="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66" fillId="0" borderId="0" xfId="0" applyFont="1" applyBorder="1" applyAlignment="1">
      <alignment horizontal="left" vertical="center" wrapText="1"/>
    </xf>
    <xf numFmtId="0" fontId="67" fillId="5" borderId="0" xfId="0" applyFont="1" applyFill="1" applyBorder="1" applyAlignment="1" applyProtection="1">
      <alignment horizontal="left" vertical="center" wrapText="1"/>
    </xf>
    <xf numFmtId="0" fontId="54" fillId="0" borderId="0" xfId="0" applyFont="1" applyAlignment="1">
      <alignment wrapText="1"/>
    </xf>
    <xf numFmtId="0" fontId="63" fillId="5" borderId="0" xfId="0" applyFont="1" applyFill="1" applyAlignment="1">
      <alignment vertical="center" wrapText="1"/>
    </xf>
    <xf numFmtId="0" fontId="127" fillId="0" borderId="0" xfId="0" applyFont="1" applyAlignment="1">
      <alignment wrapText="1"/>
    </xf>
    <xf numFmtId="0" fontId="32" fillId="0" borderId="0" xfId="0" applyFont="1" applyFill="1" applyAlignment="1" applyProtection="1">
      <alignment vertical="center" wrapText="1"/>
    </xf>
    <xf numFmtId="0" fontId="66" fillId="0" borderId="0" xfId="0" applyFont="1" applyFill="1" applyAlignment="1" applyProtection="1">
      <alignment vertical="center" wrapText="1"/>
    </xf>
    <xf numFmtId="0" fontId="20" fillId="0" borderId="0" xfId="0" applyFont="1" applyAlignment="1">
      <alignment vertical="center" wrapText="1"/>
    </xf>
    <xf numFmtId="0" fontId="20" fillId="0" borderId="0" xfId="0" applyFont="1" applyAlignment="1">
      <alignment wrapText="1"/>
    </xf>
    <xf numFmtId="0" fontId="27" fillId="10" borderId="4" xfId="0" applyFont="1" applyFill="1" applyBorder="1" applyAlignment="1" applyProtection="1">
      <alignment horizontal="center" vertical="center" wrapText="1"/>
      <protection locked="0"/>
    </xf>
    <xf numFmtId="0" fontId="22" fillId="4" borderId="0" xfId="0" applyFont="1" applyFill="1" applyAlignment="1" applyProtection="1">
      <alignment horizontal="right" vertical="center"/>
      <protection hidden="1"/>
    </xf>
    <xf numFmtId="0" fontId="20" fillId="0" borderId="4" xfId="0" applyFont="1" applyBorder="1" applyAlignment="1" applyProtection="1">
      <alignment horizontal="left" vertical="center" wrapText="1"/>
      <protection locked="0"/>
    </xf>
    <xf numFmtId="0" fontId="79" fillId="12" borderId="22" xfId="6" applyFont="1" applyFill="1" applyBorder="1" applyAlignment="1" applyProtection="1">
      <alignment horizontal="center" vertical="center" wrapText="1"/>
      <protection hidden="1"/>
    </xf>
    <xf numFmtId="0" fontId="56" fillId="12" borderId="22" xfId="6" applyFont="1" applyFill="1" applyBorder="1" applyAlignment="1">
      <alignment horizontal="center" vertical="center" wrapText="1"/>
    </xf>
    <xf numFmtId="0" fontId="0" fillId="0" borderId="22" xfId="0" applyBorder="1" applyAlignment="1">
      <alignment horizontal="center" vertical="center" wrapText="1"/>
    </xf>
    <xf numFmtId="0" fontId="34" fillId="0" borderId="0" xfId="0" applyFont="1" applyAlignment="1">
      <alignment wrapText="1"/>
    </xf>
    <xf numFmtId="0" fontId="123" fillId="0" borderId="0" xfId="6" applyFont="1" applyAlignment="1" applyProtection="1">
      <alignment vertical="center" wrapText="1"/>
      <protection hidden="1"/>
    </xf>
    <xf numFmtId="0" fontId="34" fillId="0" borderId="0" xfId="6" applyFont="1" applyAlignment="1" applyProtection="1">
      <alignment vertical="center" wrapText="1"/>
      <protection hidden="1"/>
    </xf>
    <xf numFmtId="164" fontId="79" fillId="12" borderId="22" xfId="6" applyNumberFormat="1" applyFont="1" applyFill="1" applyBorder="1" applyAlignment="1" applyProtection="1">
      <alignment horizontal="center" vertical="center" wrapText="1"/>
      <protection hidden="1"/>
    </xf>
    <xf numFmtId="0" fontId="20" fillId="0" borderId="22" xfId="0" applyFont="1" applyBorder="1" applyAlignment="1">
      <alignment horizontal="center" vertical="center" wrapText="1"/>
    </xf>
    <xf numFmtId="0" fontId="66" fillId="0" borderId="0" xfId="0" applyFont="1" applyAlignment="1" applyProtection="1">
      <alignment wrapText="1"/>
    </xf>
    <xf numFmtId="0" fontId="67" fillId="9" borderId="0" xfId="4" applyFont="1" applyFill="1" applyBorder="1" applyAlignment="1" applyProtection="1">
      <alignment horizontal="left" vertical="center" wrapText="1" indent="4"/>
      <protection hidden="1"/>
    </xf>
    <xf numFmtId="0" fontId="0" fillId="0" borderId="0" xfId="0" applyAlignment="1">
      <alignment horizontal="left" wrapText="1" indent="4"/>
    </xf>
    <xf numFmtId="0" fontId="0" fillId="0" borderId="12" xfId="0" applyBorder="1" applyAlignment="1">
      <alignment horizontal="left" wrapText="1" indent="4"/>
    </xf>
    <xf numFmtId="0" fontId="67" fillId="5" borderId="0" xfId="0" applyFont="1" applyFill="1" applyAlignment="1" applyProtection="1">
      <alignment horizontal="left" vertical="center" wrapText="1" indent="3"/>
    </xf>
    <xf numFmtId="0" fontId="66" fillId="0" borderId="0" xfId="0" applyFont="1" applyAlignment="1" applyProtection="1">
      <alignment horizontal="left" wrapText="1" indent="3"/>
    </xf>
    <xf numFmtId="0" fontId="32" fillId="0" borderId="6" xfId="0" applyFont="1" applyBorder="1" applyAlignment="1" applyProtection="1">
      <alignment horizontal="left" vertical="top"/>
      <protection locked="0"/>
    </xf>
    <xf numFmtId="0" fontId="32" fillId="0" borderId="14" xfId="0" applyFont="1" applyBorder="1" applyAlignment="1" applyProtection="1">
      <alignment horizontal="left" vertical="top"/>
      <protection locked="0"/>
    </xf>
    <xf numFmtId="0" fontId="32" fillId="0" borderId="15" xfId="0" applyFont="1" applyBorder="1" applyAlignment="1" applyProtection="1">
      <alignment horizontal="left" vertical="top"/>
      <protection locked="0"/>
    </xf>
    <xf numFmtId="0" fontId="35" fillId="0" borderId="6"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56" fillId="0" borderId="46" xfId="3" applyFont="1" applyBorder="1" applyAlignment="1" applyProtection="1">
      <alignment horizontal="center" vertical="center" wrapText="1"/>
      <protection locked="0"/>
    </xf>
    <xf numFmtId="0" fontId="56" fillId="0" borderId="27" xfId="3" applyFont="1" applyBorder="1" applyAlignment="1" applyProtection="1">
      <alignment horizontal="center" vertical="center" wrapText="1"/>
      <protection locked="0"/>
    </xf>
    <xf numFmtId="0" fontId="60" fillId="0" borderId="46" xfId="3" applyFont="1" applyBorder="1" applyAlignment="1" applyProtection="1">
      <alignment horizontal="center" vertical="center" wrapText="1"/>
      <protection locked="0"/>
    </xf>
    <xf numFmtId="0" fontId="60" fillId="0" borderId="27" xfId="3" applyFont="1" applyBorder="1" applyAlignment="1" applyProtection="1">
      <alignment horizontal="center" vertical="center" wrapText="1"/>
      <protection locked="0"/>
    </xf>
    <xf numFmtId="0" fontId="56" fillId="0" borderId="27" xfId="3" applyFont="1" applyBorder="1" applyAlignment="1" applyProtection="1">
      <alignment vertical="center" wrapText="1"/>
      <protection locked="0"/>
    </xf>
    <xf numFmtId="0" fontId="56" fillId="0" borderId="22" xfId="3" applyFont="1" applyBorder="1" applyAlignment="1" applyProtection="1">
      <alignment vertical="center" wrapText="1"/>
      <protection locked="0"/>
    </xf>
    <xf numFmtId="0" fontId="60" fillId="0" borderId="27" xfId="3" applyFont="1" applyBorder="1" applyAlignment="1" applyProtection="1">
      <alignment vertical="center" wrapText="1"/>
      <protection locked="0"/>
    </xf>
    <xf numFmtId="0" fontId="60" fillId="0" borderId="22" xfId="3" applyFont="1" applyBorder="1" applyAlignment="1" applyProtection="1">
      <alignment vertical="center" wrapText="1"/>
      <protection locked="0"/>
    </xf>
    <xf numFmtId="0" fontId="56" fillId="0" borderId="45" xfId="3" applyFont="1" applyFill="1" applyBorder="1" applyAlignment="1" applyProtection="1">
      <alignment horizontal="center" vertical="center" wrapText="1"/>
      <protection locked="0"/>
    </xf>
    <xf numFmtId="165" fontId="56" fillId="0" borderId="27" xfId="3" applyNumberFormat="1" applyFont="1" applyBorder="1" applyAlignment="1" applyProtection="1">
      <alignment vertical="center" wrapText="1"/>
      <protection locked="0"/>
    </xf>
    <xf numFmtId="165" fontId="56" fillId="0" borderId="22" xfId="3" applyNumberFormat="1" applyFont="1" applyBorder="1" applyAlignment="1" applyProtection="1">
      <alignment vertical="center" wrapText="1"/>
      <protection locked="0"/>
    </xf>
    <xf numFmtId="14" fontId="56" fillId="0" borderId="27" xfId="3" applyNumberFormat="1" applyFont="1" applyBorder="1" applyAlignment="1" applyProtection="1">
      <alignment vertical="center" wrapText="1"/>
      <protection locked="0"/>
    </xf>
    <xf numFmtId="0" fontId="17" fillId="7" borderId="44" xfId="3" applyFont="1" applyFill="1" applyBorder="1" applyAlignment="1">
      <alignment horizontal="center" vertical="center" wrapText="1"/>
    </xf>
    <xf numFmtId="0" fontId="29" fillId="7" borderId="44" xfId="3" applyFill="1" applyBorder="1" applyAlignment="1">
      <alignment horizontal="center" vertical="center" wrapText="1"/>
    </xf>
    <xf numFmtId="0" fontId="37" fillId="7" borderId="44" xfId="3" applyFont="1" applyFill="1" applyBorder="1" applyAlignment="1">
      <alignment horizontal="center" vertical="center" wrapText="1"/>
    </xf>
    <xf numFmtId="0" fontId="17" fillId="5" borderId="0" xfId="3" applyFont="1" applyFill="1" applyAlignment="1">
      <alignment vertical="center" wrapText="1"/>
    </xf>
    <xf numFmtId="0" fontId="29" fillId="0" borderId="0" xfId="3" applyAlignment="1">
      <alignment wrapText="1"/>
    </xf>
    <xf numFmtId="0" fontId="47" fillId="0" borderId="6" xfId="3" applyFont="1" applyBorder="1" applyAlignment="1" applyProtection="1">
      <alignment horizontal="left" vertical="top" wrapText="1"/>
      <protection locked="0"/>
    </xf>
    <xf numFmtId="0" fontId="47" fillId="0" borderId="14" xfId="3" applyFont="1" applyBorder="1" applyAlignment="1" applyProtection="1">
      <alignment horizontal="left" vertical="top" wrapText="1"/>
      <protection locked="0"/>
    </xf>
    <xf numFmtId="0" fontId="47" fillId="0" borderId="15" xfId="3" applyFont="1" applyBorder="1" applyAlignment="1" applyProtection="1">
      <alignment horizontal="left" vertical="top" wrapText="1"/>
      <protection locked="0"/>
    </xf>
    <xf numFmtId="0" fontId="66" fillId="0" borderId="0" xfId="3" applyFont="1" applyAlignment="1">
      <alignment horizontal="left" vertical="top" wrapText="1"/>
    </xf>
    <xf numFmtId="0" fontId="66" fillId="0" borderId="11" xfId="3" applyFont="1" applyBorder="1" applyAlignment="1">
      <alignment wrapText="1"/>
    </xf>
    <xf numFmtId="0" fontId="22" fillId="4" borderId="0" xfId="3" applyFont="1" applyFill="1" applyBorder="1" applyAlignment="1" applyProtection="1">
      <alignment horizontal="center" vertical="center" wrapText="1"/>
      <protection hidden="1"/>
    </xf>
    <xf numFmtId="0" fontId="29" fillId="0" borderId="0" xfId="3" applyAlignment="1" applyProtection="1">
      <alignment vertical="center" wrapText="1"/>
      <protection hidden="1"/>
    </xf>
    <xf numFmtId="0" fontId="119" fillId="9" borderId="0" xfId="3" applyFont="1" applyFill="1" applyBorder="1" applyAlignment="1" applyProtection="1">
      <alignment horizontal="center" vertical="center" wrapText="1"/>
    </xf>
    <xf numFmtId="0" fontId="17" fillId="9" borderId="0" xfId="3" applyFont="1" applyFill="1" applyBorder="1" applyAlignment="1" applyProtection="1">
      <alignment horizontal="center" vertical="center" wrapText="1"/>
    </xf>
    <xf numFmtId="0" fontId="67" fillId="5" borderId="12" xfId="3" applyFont="1" applyFill="1" applyBorder="1" applyAlignment="1">
      <alignment horizontal="left" vertical="center" wrapText="1"/>
    </xf>
    <xf numFmtId="0" fontId="126" fillId="9" borderId="0" xfId="3" applyFont="1" applyFill="1" applyAlignment="1">
      <alignment horizontal="center" vertical="center"/>
    </xf>
  </cellXfs>
  <cellStyles count="75">
    <cellStyle name="20% - Cor1 2" xfId="14"/>
    <cellStyle name="20% - Cor2 2" xfId="15"/>
    <cellStyle name="20% - Cor3 2" xfId="16"/>
    <cellStyle name="20% - Cor4 2" xfId="17"/>
    <cellStyle name="20% - Cor5 2" xfId="18"/>
    <cellStyle name="20% - Cor6 2" xfId="19"/>
    <cellStyle name="40% - Cor1 2" xfId="20"/>
    <cellStyle name="40% - Cor2 2" xfId="21"/>
    <cellStyle name="40% - Cor3 2" xfId="22"/>
    <cellStyle name="40% - Cor4 2" xfId="23"/>
    <cellStyle name="40% - Cor5 2" xfId="24"/>
    <cellStyle name="40% - Cor6 2" xfId="25"/>
    <cellStyle name="60% - Cor1 2" xfId="26"/>
    <cellStyle name="60% - Cor2 2" xfId="27"/>
    <cellStyle name="60% - Cor3 2" xfId="28"/>
    <cellStyle name="60% - Cor4 2" xfId="29"/>
    <cellStyle name="60% - Cor5 2" xfId="30"/>
    <cellStyle name="60% - Cor6 2" xfId="31"/>
    <cellStyle name="Cabeçalho 1 2" xfId="32"/>
    <cellStyle name="Cabeçalho 2 2" xfId="33"/>
    <cellStyle name="Cabeçalho 3 2" xfId="34"/>
    <cellStyle name="Cabeçalho 4 2" xfId="35"/>
    <cellStyle name="Cálculo 2" xfId="36"/>
    <cellStyle name="Célula Ligada 2" xfId="37"/>
    <cellStyle name="Cor1 2" xfId="38"/>
    <cellStyle name="Cor2 2" xfId="39"/>
    <cellStyle name="Cor3 2" xfId="40"/>
    <cellStyle name="Cor4 2" xfId="41"/>
    <cellStyle name="Cor5 2" xfId="42"/>
    <cellStyle name="Cor6 2" xfId="43"/>
    <cellStyle name="Correto" xfId="44"/>
    <cellStyle name="Entrada 2" xfId="45"/>
    <cellStyle name="Hiperligação" xfId="1" builtinId="8"/>
    <cellStyle name="Hiperligação 2" xfId="2"/>
    <cellStyle name="Hiperligação 2 2" xfId="59"/>
    <cellStyle name="Hiperligação 3" xfId="60"/>
    <cellStyle name="Hiperligação 4" xfId="61"/>
    <cellStyle name="Incorreto" xfId="46"/>
    <cellStyle name="Neutro 2" xfId="47"/>
    <cellStyle name="Normal" xfId="0" builtinId="0"/>
    <cellStyle name="Normal 10" xfId="57"/>
    <cellStyle name="Normal 10 2" xfId="62"/>
    <cellStyle name="Normal 10 3" xfId="68"/>
    <cellStyle name="Normal 11" xfId="58"/>
    <cellStyle name="Normal 12" xfId="70"/>
    <cellStyle name="Normal 13" xfId="71"/>
    <cellStyle name="Normal 14" xfId="73"/>
    <cellStyle name="Normal 15" xfId="74"/>
    <cellStyle name="Normal 2" xfId="3"/>
    <cellStyle name="Normal 3" xfId="4"/>
    <cellStyle name="Normal 3 2" xfId="5"/>
    <cellStyle name="Normal 3 2 2" xfId="63"/>
    <cellStyle name="Normal 3 3" xfId="64"/>
    <cellStyle name="Normal 3 4" xfId="69"/>
    <cellStyle name="Normal 3 5" xfId="72"/>
    <cellStyle name="Normal 4" xfId="6"/>
    <cellStyle name="Normal 4 2" xfId="7"/>
    <cellStyle name="Normal 4 2 2" xfId="65"/>
    <cellStyle name="Normal 4 3" xfId="12"/>
    <cellStyle name="Normal 4 4" xfId="56"/>
    <cellStyle name="Normal 5" xfId="8"/>
    <cellStyle name="Normal 6" xfId="9"/>
    <cellStyle name="Normal 6 2" xfId="66"/>
    <cellStyle name="Normal 7" xfId="11"/>
    <cellStyle name="Normal 8" xfId="13"/>
    <cellStyle name="Normal 9" xfId="55"/>
    <cellStyle name="Normal_Folha1" xfId="10"/>
    <cellStyle name="Nota 2" xfId="48"/>
    <cellStyle name="Percentagem 2" xfId="67"/>
    <cellStyle name="Saída 2" xfId="49"/>
    <cellStyle name="Texto de Aviso 2" xfId="50"/>
    <cellStyle name="Texto Explicativo 2" xfId="51"/>
    <cellStyle name="Título 2" xfId="52"/>
    <cellStyle name="Total 2" xfId="53"/>
    <cellStyle name="Verificar Célula 2" xfId="54"/>
  </cellStyles>
  <dxfs count="1">
    <dxf>
      <font>
        <color rgb="FFFF0000"/>
      </font>
    </dxf>
  </dxfs>
  <tableStyles count="0" defaultTableStyle="TableStyleMedium9" defaultPivotStyle="PivotStyleLight16"/>
  <colors>
    <mruColors>
      <color rgb="FF99CC00"/>
      <color rgb="FF99CCFF"/>
      <color rgb="FFF9F1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U$17" lockText="1" noThreeD="1"/>
</file>

<file path=xl/ctrlProps/ctrlProp10.xml><?xml version="1.0" encoding="utf-8"?>
<formControlPr xmlns="http://schemas.microsoft.com/office/spreadsheetml/2009/9/main" objectType="CheckBox" checked="Checked" fmlaLink="$U$35" lockText="1" noThreeD="1"/>
</file>

<file path=xl/ctrlProps/ctrlProp11.xml><?xml version="1.0" encoding="utf-8"?>
<formControlPr xmlns="http://schemas.microsoft.com/office/spreadsheetml/2009/9/main" objectType="CheckBox" fmlaLink="$U$43" lockText="1" noThreeD="1"/>
</file>

<file path=xl/ctrlProps/ctrlProp12.xml><?xml version="1.0" encoding="utf-8"?>
<formControlPr xmlns="http://schemas.microsoft.com/office/spreadsheetml/2009/9/main" objectType="CheckBox" fmlaLink="$U$46" lockText="1" noThreeD="1"/>
</file>

<file path=xl/ctrlProps/ctrlProp13.xml><?xml version="1.0" encoding="utf-8"?>
<formControlPr xmlns="http://schemas.microsoft.com/office/spreadsheetml/2009/9/main" objectType="CheckBox" fmlaLink="$U$49" lockText="1" noThreeD="1"/>
</file>

<file path=xl/ctrlProps/ctrlProp14.xml><?xml version="1.0" encoding="utf-8"?>
<formControlPr xmlns="http://schemas.microsoft.com/office/spreadsheetml/2009/9/main" objectType="CheckBox" fmlaLink="$U$52" lockText="1" noThreeD="1"/>
</file>

<file path=xl/ctrlProps/ctrlProp15.xml><?xml version="1.0" encoding="utf-8"?>
<formControlPr xmlns="http://schemas.microsoft.com/office/spreadsheetml/2009/9/main" objectType="CheckBox" fmlaLink="$U$55" lockText="1" noThreeD="1"/>
</file>

<file path=xl/ctrlProps/ctrlProp16.xml><?xml version="1.0" encoding="utf-8"?>
<formControlPr xmlns="http://schemas.microsoft.com/office/spreadsheetml/2009/9/main" objectType="CheckBox" fmlaLink="$U$58" lockText="1" noThreeD="1"/>
</file>

<file path=xl/ctrlProps/ctrlProp17.xml><?xml version="1.0" encoding="utf-8"?>
<formControlPr xmlns="http://schemas.microsoft.com/office/spreadsheetml/2009/9/main" objectType="CheckBox" fmlaLink="$M$26" lockText="1"/>
</file>

<file path=xl/ctrlProps/ctrlProp18.xml><?xml version="1.0" encoding="utf-8"?>
<formControlPr xmlns="http://schemas.microsoft.com/office/spreadsheetml/2009/9/main" objectType="CheckBox" fmlaLink="$N$26" lockText="1"/>
</file>

<file path=xl/ctrlProps/ctrlProp19.xml><?xml version="1.0" encoding="utf-8"?>
<formControlPr xmlns="http://schemas.microsoft.com/office/spreadsheetml/2009/9/main" objectType="CheckBox" fmlaLink="$O$26" lockText="1"/>
</file>

<file path=xl/ctrlProps/ctrlProp2.xml><?xml version="1.0" encoding="utf-8"?>
<formControlPr xmlns="http://schemas.microsoft.com/office/spreadsheetml/2009/9/main" objectType="CheckBox" fmlaLink="$U$18" lockText="1" noThreeD="1"/>
</file>

<file path=xl/ctrlProps/ctrlProp20.xml><?xml version="1.0" encoding="utf-8"?>
<formControlPr xmlns="http://schemas.microsoft.com/office/spreadsheetml/2009/9/main" objectType="CheckBox" fmlaLink="$L$26" lockText="1"/>
</file>

<file path=xl/ctrlProps/ctrlProp21.xml><?xml version="1.0" encoding="utf-8"?>
<formControlPr xmlns="http://schemas.microsoft.com/office/spreadsheetml/2009/9/main" objectType="CheckBox" fmlaLink="$M$27" lockText="1"/>
</file>

<file path=xl/ctrlProps/ctrlProp22.xml><?xml version="1.0" encoding="utf-8"?>
<formControlPr xmlns="http://schemas.microsoft.com/office/spreadsheetml/2009/9/main" objectType="CheckBox" fmlaLink="$N$27" lockText="1"/>
</file>

<file path=xl/ctrlProps/ctrlProp23.xml><?xml version="1.0" encoding="utf-8"?>
<formControlPr xmlns="http://schemas.microsoft.com/office/spreadsheetml/2009/9/main" objectType="CheckBox" fmlaLink="$O$27" lockText="1"/>
</file>

<file path=xl/ctrlProps/ctrlProp24.xml><?xml version="1.0" encoding="utf-8"?>
<formControlPr xmlns="http://schemas.microsoft.com/office/spreadsheetml/2009/9/main" objectType="CheckBox" fmlaLink="$L$27" lockText="1"/>
</file>

<file path=xl/ctrlProps/ctrlProp25.xml><?xml version="1.0" encoding="utf-8"?>
<formControlPr xmlns="http://schemas.microsoft.com/office/spreadsheetml/2009/9/main" objectType="CheckBox" fmlaLink="$M$28" lockText="1"/>
</file>

<file path=xl/ctrlProps/ctrlProp26.xml><?xml version="1.0" encoding="utf-8"?>
<formControlPr xmlns="http://schemas.microsoft.com/office/spreadsheetml/2009/9/main" objectType="CheckBox" fmlaLink="$N$28" lockText="1"/>
</file>

<file path=xl/ctrlProps/ctrlProp27.xml><?xml version="1.0" encoding="utf-8"?>
<formControlPr xmlns="http://schemas.microsoft.com/office/spreadsheetml/2009/9/main" objectType="CheckBox" fmlaLink="$O$28" lockText="1"/>
</file>

<file path=xl/ctrlProps/ctrlProp28.xml><?xml version="1.0" encoding="utf-8"?>
<formControlPr xmlns="http://schemas.microsoft.com/office/spreadsheetml/2009/9/main" objectType="CheckBox" fmlaLink="$L$28" lockText="1"/>
</file>

<file path=xl/ctrlProps/ctrlProp29.xml><?xml version="1.0" encoding="utf-8"?>
<formControlPr xmlns="http://schemas.microsoft.com/office/spreadsheetml/2009/9/main" objectType="CheckBox" fmlaLink="$M$29" lockText="1"/>
</file>

<file path=xl/ctrlProps/ctrlProp3.xml><?xml version="1.0" encoding="utf-8"?>
<formControlPr xmlns="http://schemas.microsoft.com/office/spreadsheetml/2009/9/main" objectType="CheckBox" checked="Checked" fmlaLink="$U$19" lockText="1" noThreeD="1"/>
</file>

<file path=xl/ctrlProps/ctrlProp30.xml><?xml version="1.0" encoding="utf-8"?>
<formControlPr xmlns="http://schemas.microsoft.com/office/spreadsheetml/2009/9/main" objectType="CheckBox" fmlaLink="$N$29" lockText="1"/>
</file>

<file path=xl/ctrlProps/ctrlProp31.xml><?xml version="1.0" encoding="utf-8"?>
<formControlPr xmlns="http://schemas.microsoft.com/office/spreadsheetml/2009/9/main" objectType="CheckBox" fmlaLink="$O$29" lockText="1"/>
</file>

<file path=xl/ctrlProps/ctrlProp32.xml><?xml version="1.0" encoding="utf-8"?>
<formControlPr xmlns="http://schemas.microsoft.com/office/spreadsheetml/2009/9/main" objectType="CheckBox" fmlaLink="$L$29" lockText="1"/>
</file>

<file path=xl/ctrlProps/ctrlProp33.xml><?xml version="1.0" encoding="utf-8"?>
<formControlPr xmlns="http://schemas.microsoft.com/office/spreadsheetml/2009/9/main" objectType="CheckBox" fmlaLink="$M$30" lockText="1"/>
</file>

<file path=xl/ctrlProps/ctrlProp34.xml><?xml version="1.0" encoding="utf-8"?>
<formControlPr xmlns="http://schemas.microsoft.com/office/spreadsheetml/2009/9/main" objectType="CheckBox" fmlaLink="$N$30" lockText="1"/>
</file>

<file path=xl/ctrlProps/ctrlProp35.xml><?xml version="1.0" encoding="utf-8"?>
<formControlPr xmlns="http://schemas.microsoft.com/office/spreadsheetml/2009/9/main" objectType="CheckBox" fmlaLink="$O$30" lockText="1"/>
</file>

<file path=xl/ctrlProps/ctrlProp36.xml><?xml version="1.0" encoding="utf-8"?>
<formControlPr xmlns="http://schemas.microsoft.com/office/spreadsheetml/2009/9/main" objectType="CheckBox" fmlaLink="$L$30" lockText="1"/>
</file>

<file path=xl/ctrlProps/ctrlProp37.xml><?xml version="1.0" encoding="utf-8"?>
<formControlPr xmlns="http://schemas.microsoft.com/office/spreadsheetml/2009/9/main" objectType="CheckBox" checked="Checked" fmlaLink="$J$20" lockText="1" noThreeD="1"/>
</file>

<file path=xl/ctrlProps/ctrlProp38.xml><?xml version="1.0" encoding="utf-8"?>
<formControlPr xmlns="http://schemas.microsoft.com/office/spreadsheetml/2009/9/main" objectType="CheckBox" checked="Checked" fmlaLink="J21" lockText="1" noThreeD="1"/>
</file>

<file path=xl/ctrlProps/ctrlProp39.xml><?xml version="1.0" encoding="utf-8"?>
<formControlPr xmlns="http://schemas.microsoft.com/office/spreadsheetml/2009/9/main" objectType="CheckBox" checked="Checked" fmlaLink="$J$22" lockText="1" noThreeD="1"/>
</file>

<file path=xl/ctrlProps/ctrlProp4.xml><?xml version="1.0" encoding="utf-8"?>
<formControlPr xmlns="http://schemas.microsoft.com/office/spreadsheetml/2009/9/main" objectType="CheckBox" checked="Checked" fmlaLink="$U$20" lockText="1" noThreeD="1"/>
</file>

<file path=xl/ctrlProps/ctrlProp40.xml><?xml version="1.0" encoding="utf-8"?>
<formControlPr xmlns="http://schemas.microsoft.com/office/spreadsheetml/2009/9/main" objectType="CheckBox" checked="Checked" fmlaLink="$J$23" lockText="1" noThreeD="1"/>
</file>

<file path=xl/ctrlProps/ctrlProp41.xml><?xml version="1.0" encoding="utf-8"?>
<formControlPr xmlns="http://schemas.microsoft.com/office/spreadsheetml/2009/9/main" objectType="CheckBox" fmlaLink="$J$24" lockText="1" noThreeD="1"/>
</file>

<file path=xl/ctrlProps/ctrlProp42.xml><?xml version="1.0" encoding="utf-8"?>
<formControlPr xmlns="http://schemas.microsoft.com/office/spreadsheetml/2009/9/main" objectType="CheckBox" checked="Checked" fmlaLink="$J$25" lockText="1" noThreeD="1"/>
</file>

<file path=xl/ctrlProps/ctrlProp43.xml><?xml version="1.0" encoding="utf-8"?>
<formControlPr xmlns="http://schemas.microsoft.com/office/spreadsheetml/2009/9/main" objectType="CheckBox" fmlaLink="$J$26" lockText="1" noThreeD="1"/>
</file>

<file path=xl/ctrlProps/ctrlProp44.xml><?xml version="1.0" encoding="utf-8"?>
<formControlPr xmlns="http://schemas.microsoft.com/office/spreadsheetml/2009/9/main" objectType="CheckBox" fmlaLink="$H$9" lockText="1" noThreeD="1"/>
</file>

<file path=xl/ctrlProps/ctrlProp45.xml><?xml version="1.0" encoding="utf-8"?>
<formControlPr xmlns="http://schemas.microsoft.com/office/spreadsheetml/2009/9/main" objectType="CheckBox" fmlaLink="$H$10" lockText="1" noThreeD="1"/>
</file>

<file path=xl/ctrlProps/ctrlProp46.xml><?xml version="1.0" encoding="utf-8"?>
<formControlPr xmlns="http://schemas.microsoft.com/office/spreadsheetml/2009/9/main" objectType="CheckBox" fmlaLink="$H$11" lockText="1" noThreeD="1"/>
</file>

<file path=xl/ctrlProps/ctrlProp47.xml><?xml version="1.0" encoding="utf-8"?>
<formControlPr xmlns="http://schemas.microsoft.com/office/spreadsheetml/2009/9/main" objectType="CheckBox" fmlaLink="$H$12" lockText="1" noThreeD="1"/>
</file>

<file path=xl/ctrlProps/ctrlProp48.xml><?xml version="1.0" encoding="utf-8"?>
<formControlPr xmlns="http://schemas.microsoft.com/office/spreadsheetml/2009/9/main" objectType="CheckBox" fmlaLink="$H$13" lockText="1" noThreeD="1"/>
</file>

<file path=xl/ctrlProps/ctrlProp5.xml><?xml version="1.0" encoding="utf-8"?>
<formControlPr xmlns="http://schemas.microsoft.com/office/spreadsheetml/2009/9/main" objectType="CheckBox" fmlaLink="$U$30" lockText="1" noThreeD="1"/>
</file>

<file path=xl/ctrlProps/ctrlProp6.xml><?xml version="1.0" encoding="utf-8"?>
<formControlPr xmlns="http://schemas.microsoft.com/office/spreadsheetml/2009/9/main" objectType="CheckBox" checked="Checked" fmlaLink="$U$31" lockText="1" noThreeD="1"/>
</file>

<file path=xl/ctrlProps/ctrlProp7.xml><?xml version="1.0" encoding="utf-8"?>
<formControlPr xmlns="http://schemas.microsoft.com/office/spreadsheetml/2009/9/main" objectType="CheckBox" checked="Checked" fmlaLink="$U$32" lockText="1" noThreeD="1"/>
</file>

<file path=xl/ctrlProps/ctrlProp8.xml><?xml version="1.0" encoding="utf-8"?>
<formControlPr xmlns="http://schemas.microsoft.com/office/spreadsheetml/2009/9/main" objectType="CheckBox" checked="Checked" fmlaLink="$U$33" lockText="1" noThreeD="1"/>
</file>

<file path=xl/ctrlProps/ctrlProp9.xml><?xml version="1.0" encoding="utf-8"?>
<formControlPr xmlns="http://schemas.microsoft.com/office/spreadsheetml/2009/9/main" objectType="CheckBox" checked="Checked" fmlaLink="$U$34"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1</xdr:col>
      <xdr:colOff>142875</xdr:colOff>
      <xdr:row>46</xdr:row>
      <xdr:rowOff>0</xdr:rowOff>
    </xdr:to>
    <xdr:sp macro="" textlink="">
      <xdr:nvSpPr>
        <xdr:cNvPr id="1813" name="AutoShape 26" descr="image002"/>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46</xdr:row>
      <xdr:rowOff>0</xdr:rowOff>
    </xdr:to>
    <xdr:sp macro="" textlink="">
      <xdr:nvSpPr>
        <xdr:cNvPr id="1814" name="AutoShape 27" descr="image002"/>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46</xdr:row>
      <xdr:rowOff>0</xdr:rowOff>
    </xdr:to>
    <xdr:sp macro="" textlink="">
      <xdr:nvSpPr>
        <xdr:cNvPr id="1815" name="AutoShape 28" descr="image002"/>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46</xdr:row>
      <xdr:rowOff>0</xdr:rowOff>
    </xdr:to>
    <xdr:sp macro="" textlink="">
      <xdr:nvSpPr>
        <xdr:cNvPr id="1816" name="AutoShape 29" descr="image002"/>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46</xdr:row>
      <xdr:rowOff>0</xdr:rowOff>
    </xdr:to>
    <xdr:sp macro="" textlink="">
      <xdr:nvSpPr>
        <xdr:cNvPr id="1817" name="AutoShape 30" descr="image002"/>
        <xdr:cNvSpPr>
          <a:spLocks noChangeAspect="1" noChangeArrowheads="1"/>
        </xdr:cNvSpPr>
      </xdr:nvSpPr>
      <xdr:spPr bwMode="auto">
        <a:xfrm>
          <a:off x="257175" y="11534775"/>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46</xdr:row>
      <xdr:rowOff>0</xdr:rowOff>
    </xdr:from>
    <xdr:to>
      <xdr:col>0</xdr:col>
      <xdr:colOff>142875</xdr:colOff>
      <xdr:row>46</xdr:row>
      <xdr:rowOff>28575</xdr:rowOff>
    </xdr:to>
    <xdr:sp macro="" textlink="">
      <xdr:nvSpPr>
        <xdr:cNvPr id="13" name="AutoShape 26" descr="image002"/>
        <xdr:cNvSpPr>
          <a:spLocks noChangeAspect="1" noChangeArrowheads="1"/>
        </xdr:cNvSpPr>
      </xdr:nvSpPr>
      <xdr:spPr bwMode="auto">
        <a:xfrm>
          <a:off x="0" y="662940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46</xdr:row>
      <xdr:rowOff>0</xdr:rowOff>
    </xdr:from>
    <xdr:to>
      <xdr:col>0</xdr:col>
      <xdr:colOff>142875</xdr:colOff>
      <xdr:row>46</xdr:row>
      <xdr:rowOff>28575</xdr:rowOff>
    </xdr:to>
    <xdr:sp macro="" textlink="">
      <xdr:nvSpPr>
        <xdr:cNvPr id="14" name="AutoShape 27" descr="image002"/>
        <xdr:cNvSpPr>
          <a:spLocks noChangeAspect="1" noChangeArrowheads="1"/>
        </xdr:cNvSpPr>
      </xdr:nvSpPr>
      <xdr:spPr bwMode="auto">
        <a:xfrm>
          <a:off x="0" y="662940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46</xdr:row>
      <xdr:rowOff>0</xdr:rowOff>
    </xdr:from>
    <xdr:to>
      <xdr:col>0</xdr:col>
      <xdr:colOff>142875</xdr:colOff>
      <xdr:row>46</xdr:row>
      <xdr:rowOff>28575</xdr:rowOff>
    </xdr:to>
    <xdr:sp macro="" textlink="">
      <xdr:nvSpPr>
        <xdr:cNvPr id="15" name="AutoShape 28" descr="image002"/>
        <xdr:cNvSpPr>
          <a:spLocks noChangeAspect="1" noChangeArrowheads="1"/>
        </xdr:cNvSpPr>
      </xdr:nvSpPr>
      <xdr:spPr bwMode="auto">
        <a:xfrm>
          <a:off x="0" y="662940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46</xdr:row>
      <xdr:rowOff>0</xdr:rowOff>
    </xdr:from>
    <xdr:to>
      <xdr:col>0</xdr:col>
      <xdr:colOff>142875</xdr:colOff>
      <xdr:row>46</xdr:row>
      <xdr:rowOff>28575</xdr:rowOff>
    </xdr:to>
    <xdr:sp macro="" textlink="">
      <xdr:nvSpPr>
        <xdr:cNvPr id="16" name="AutoShape 29" descr="image002"/>
        <xdr:cNvSpPr>
          <a:spLocks noChangeAspect="1" noChangeArrowheads="1"/>
        </xdr:cNvSpPr>
      </xdr:nvSpPr>
      <xdr:spPr bwMode="auto">
        <a:xfrm>
          <a:off x="0" y="662940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46</xdr:row>
      <xdr:rowOff>0</xdr:rowOff>
    </xdr:from>
    <xdr:to>
      <xdr:col>0</xdr:col>
      <xdr:colOff>142875</xdr:colOff>
      <xdr:row>46</xdr:row>
      <xdr:rowOff>28575</xdr:rowOff>
    </xdr:to>
    <xdr:sp macro="" textlink="">
      <xdr:nvSpPr>
        <xdr:cNvPr id="17" name="AutoShape 30" descr="image002"/>
        <xdr:cNvSpPr>
          <a:spLocks noChangeAspect="1" noChangeArrowheads="1"/>
        </xdr:cNvSpPr>
      </xdr:nvSpPr>
      <xdr:spPr bwMode="auto">
        <a:xfrm>
          <a:off x="0" y="662940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16</xdr:row>
          <xdr:rowOff>9525</xdr:rowOff>
        </xdr:from>
        <xdr:to>
          <xdr:col>19</xdr:col>
          <xdr:colOff>438150</xdr:colOff>
          <xdr:row>17</xdr:row>
          <xdr:rowOff>0</xdr:rowOff>
        </xdr:to>
        <xdr:sp macro="" textlink="">
          <xdr:nvSpPr>
            <xdr:cNvPr id="962562" name="Check Box 2" hidden="1">
              <a:extLst>
                <a:ext uri="{63B3BB69-23CF-44E3-9099-C40C66FF867C}">
                  <a14:compatExt spid="_x0000_s9625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no tipo de informação transmitida pelos educadores de infância aos professores do 1.º ano de escolaridade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9525</xdr:rowOff>
        </xdr:from>
        <xdr:to>
          <xdr:col>19</xdr:col>
          <xdr:colOff>438150</xdr:colOff>
          <xdr:row>18</xdr:row>
          <xdr:rowOff>0</xdr:rowOff>
        </xdr:to>
        <xdr:sp macro="" textlink="">
          <xdr:nvSpPr>
            <xdr:cNvPr id="962563" name="Check Box 3" hidden="1">
              <a:extLst>
                <a:ext uri="{63B3BB69-23CF-44E3-9099-C40C66FF867C}">
                  <a14:compatExt spid="_x0000_s9625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na calendarização do/s momento/s em que ocorreu /ram essa/s transmissão/ões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19</xdr:col>
          <xdr:colOff>438150</xdr:colOff>
          <xdr:row>19</xdr:row>
          <xdr:rowOff>0</xdr:rowOff>
        </xdr:to>
        <xdr:sp macro="" textlink="">
          <xdr:nvSpPr>
            <xdr:cNvPr id="962564" name="Check Box 4" hidden="1">
              <a:extLst>
                <a:ext uri="{63B3BB69-23CF-44E3-9099-C40C66FF867C}">
                  <a14:compatExt spid="_x0000_s962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no uso dado a essa  informação para a definição de  mecanismos de apoio e/ou desenvolvimento  para acompanhar, desde o início das aulas, os alunos inscritos no 1.º ano de escolaridade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19</xdr:col>
          <xdr:colOff>438150</xdr:colOff>
          <xdr:row>20</xdr:row>
          <xdr:rowOff>0</xdr:rowOff>
        </xdr:to>
        <xdr:sp macro="" textlink="">
          <xdr:nvSpPr>
            <xdr:cNvPr id="962565" name="Check Box 5" hidden="1">
              <a:extLst>
                <a:ext uri="{63B3BB69-23CF-44E3-9099-C40C66FF867C}">
                  <a14:compatExt spid="_x0000_s962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no trabalho realizado com os grupos de crianças no pré-escolar, na sequência da articulação entre os educadores de infância e os professores do 1.º ano  de escolaridade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9525</xdr:rowOff>
        </xdr:from>
        <xdr:to>
          <xdr:col>19</xdr:col>
          <xdr:colOff>438150</xdr:colOff>
          <xdr:row>30</xdr:row>
          <xdr:rowOff>0</xdr:rowOff>
        </xdr:to>
        <xdr:sp macro="" textlink="">
          <xdr:nvSpPr>
            <xdr:cNvPr id="962569" name="Check Box 9" hidden="1">
              <a:extLst>
                <a:ext uri="{63B3BB69-23CF-44E3-9099-C40C66FF867C}">
                  <a14:compatExt spid="_x0000_s962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opções curriculares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9525</xdr:rowOff>
        </xdr:from>
        <xdr:to>
          <xdr:col>19</xdr:col>
          <xdr:colOff>438150</xdr:colOff>
          <xdr:row>31</xdr:row>
          <xdr:rowOff>0</xdr:rowOff>
        </xdr:to>
        <xdr:sp macro="" textlink="">
          <xdr:nvSpPr>
            <xdr:cNvPr id="962570" name="Check Box 10" hidden="1">
              <a:extLst>
                <a:ext uri="{63B3BB69-23CF-44E3-9099-C40C66FF867C}">
                  <a14:compatExt spid="_x0000_s962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abordagens pedagógicas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9525</xdr:rowOff>
        </xdr:from>
        <xdr:to>
          <xdr:col>19</xdr:col>
          <xdr:colOff>438150</xdr:colOff>
          <xdr:row>32</xdr:row>
          <xdr:rowOff>0</xdr:rowOff>
        </xdr:to>
        <xdr:sp macro="" textlink="">
          <xdr:nvSpPr>
            <xdr:cNvPr id="962571" name="Check Box 11" hidden="1">
              <a:extLst>
                <a:ext uri="{63B3BB69-23CF-44E3-9099-C40C66FF867C}">
                  <a14:compatExt spid="_x0000_s962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avaliação dos alunos (critérios e abordagens)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9525</xdr:rowOff>
        </xdr:from>
        <xdr:to>
          <xdr:col>19</xdr:col>
          <xdr:colOff>438150</xdr:colOff>
          <xdr:row>33</xdr:row>
          <xdr:rowOff>0</xdr:rowOff>
        </xdr:to>
        <xdr:sp macro="" textlink="">
          <xdr:nvSpPr>
            <xdr:cNvPr id="962572" name="Check Box 12" hidden="1">
              <a:extLst>
                <a:ext uri="{63B3BB69-23CF-44E3-9099-C40C66FF867C}">
                  <a14:compatExt spid="_x0000_s962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regras de conduta / atitudes e valores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9525</xdr:rowOff>
        </xdr:from>
        <xdr:to>
          <xdr:col>19</xdr:col>
          <xdr:colOff>438150</xdr:colOff>
          <xdr:row>34</xdr:row>
          <xdr:rowOff>0</xdr:rowOff>
        </xdr:to>
        <xdr:sp macro="" textlink="">
          <xdr:nvSpPr>
            <xdr:cNvPr id="962573" name="Check Box 13" hidden="1">
              <a:extLst>
                <a:ext uri="{63B3BB69-23CF-44E3-9099-C40C66FF867C}">
                  <a14:compatExt spid="_x0000_s962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o papel dos Encarregados de Educação na vida escolar dos seus educandos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9525</xdr:rowOff>
        </xdr:from>
        <xdr:to>
          <xdr:col>19</xdr:col>
          <xdr:colOff>438150</xdr:colOff>
          <xdr:row>35</xdr:row>
          <xdr:rowOff>0</xdr:rowOff>
        </xdr:to>
        <xdr:sp macro="" textlink="">
          <xdr:nvSpPr>
            <xdr:cNvPr id="962574" name="Check Box 14" hidden="1">
              <a:extLst>
                <a:ext uri="{63B3BB69-23CF-44E3-9099-C40C66FF867C}">
                  <a14:compatExt spid="_x0000_s962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o envolvimento dos Encarregados de Educação no apoio às aprendizagens dos alunos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8</xdr:col>
          <xdr:colOff>19050</xdr:colOff>
          <xdr:row>43</xdr:row>
          <xdr:rowOff>19050</xdr:rowOff>
        </xdr:to>
        <xdr:sp macro="" textlink="">
          <xdr:nvSpPr>
            <xdr:cNvPr id="962576" name="Check Box 16" hidden="1">
              <a:extLst>
                <a:ext uri="{63B3BB69-23CF-44E3-9099-C40C66FF867C}">
                  <a14:compatExt spid="_x0000_s962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a) da gestão do(s) espaço(s)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8</xdr:col>
          <xdr:colOff>19050</xdr:colOff>
          <xdr:row>46</xdr:row>
          <xdr:rowOff>19050</xdr:rowOff>
        </xdr:to>
        <xdr:sp macro="" textlink="">
          <xdr:nvSpPr>
            <xdr:cNvPr id="962577" name="Check Box 17" hidden="1">
              <a:extLst>
                <a:ext uri="{63B3BB69-23CF-44E3-9099-C40C66FF867C}">
                  <a14:compatExt spid="_x0000_s962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b) da gestão do(s) tempo(s)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8</xdr:col>
          <xdr:colOff>19050</xdr:colOff>
          <xdr:row>49</xdr:row>
          <xdr:rowOff>19050</xdr:rowOff>
        </xdr:to>
        <xdr:sp macro="" textlink="">
          <xdr:nvSpPr>
            <xdr:cNvPr id="962578" name="Check Box 18" hidden="1">
              <a:extLst>
                <a:ext uri="{63B3BB69-23CF-44E3-9099-C40C66FF867C}">
                  <a14:compatExt spid="_x0000_s962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c) da gestão dos recursos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8</xdr:col>
          <xdr:colOff>19050</xdr:colOff>
          <xdr:row>52</xdr:row>
          <xdr:rowOff>19050</xdr:rowOff>
        </xdr:to>
        <xdr:sp macro="" textlink="">
          <xdr:nvSpPr>
            <xdr:cNvPr id="962579" name="Check Box 19" hidden="1">
              <a:extLst>
                <a:ext uri="{63B3BB69-23CF-44E3-9099-C40C66FF867C}">
                  <a14:compatExt spid="_x0000_s962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 da gestão dos conteúdos programáticos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9525</xdr:rowOff>
        </xdr:from>
        <xdr:to>
          <xdr:col>8</xdr:col>
          <xdr:colOff>19050</xdr:colOff>
          <xdr:row>55</xdr:row>
          <xdr:rowOff>19050</xdr:rowOff>
        </xdr:to>
        <xdr:sp macro="" textlink="">
          <xdr:nvSpPr>
            <xdr:cNvPr id="962580" name="Check Box 20" hidden="1">
              <a:extLst>
                <a:ext uri="{63B3BB69-23CF-44E3-9099-C40C66FF867C}">
                  <a14:compatExt spid="_x0000_s962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e) dos métodos de ensino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8</xdr:col>
          <xdr:colOff>19050</xdr:colOff>
          <xdr:row>58</xdr:row>
          <xdr:rowOff>19050</xdr:rowOff>
        </xdr:to>
        <xdr:sp macro="" textlink="">
          <xdr:nvSpPr>
            <xdr:cNvPr id="962581" name="Check Box 21" hidden="1">
              <a:extLst>
                <a:ext uri="{63B3BB69-23CF-44E3-9099-C40C66FF867C}">
                  <a14:compatExt spid="_x0000_s9625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f) das estratégias de aprendizagem</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3</xdr:col>
      <xdr:colOff>142875</xdr:colOff>
      <xdr:row>19</xdr:row>
      <xdr:rowOff>123825</xdr:rowOff>
    </xdr:to>
    <xdr:sp macro="" textlink="">
      <xdr:nvSpPr>
        <xdr:cNvPr id="2" name="AutoShape 1"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3" name="AutoShape 2"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4" name="AutoShape 3"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5" name="AutoShape 4"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6" name="AutoShape 9"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7" name="AutoShape 10"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8" name="AutoShape 11"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9" name="AutoShape 12"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142875</xdr:colOff>
      <xdr:row>19</xdr:row>
      <xdr:rowOff>123825</xdr:rowOff>
    </xdr:to>
    <xdr:sp macro="" textlink="">
      <xdr:nvSpPr>
        <xdr:cNvPr id="10" name="AutoShape 14" descr="image002"/>
        <xdr:cNvSpPr>
          <a:spLocks noChangeAspect="1" noChangeArrowheads="1"/>
        </xdr:cNvSpPr>
      </xdr:nvSpPr>
      <xdr:spPr bwMode="auto">
        <a:xfrm>
          <a:off x="2143125" y="962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1" name="AutoShape 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2" name="AutoShape 3"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3" name="AutoShape 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4" name="AutoShape 9"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5" name="AutoShape 10"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6" name="AutoShape 11"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7" name="AutoShape 1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31</xdr:row>
      <xdr:rowOff>0</xdr:rowOff>
    </xdr:from>
    <xdr:to>
      <xdr:col>3</xdr:col>
      <xdr:colOff>142875</xdr:colOff>
      <xdr:row>31</xdr:row>
      <xdr:rowOff>123825</xdr:rowOff>
    </xdr:to>
    <xdr:sp macro="" textlink="">
      <xdr:nvSpPr>
        <xdr:cNvPr id="18" name="AutoShape 1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31</xdr:row>
      <xdr:rowOff>0</xdr:rowOff>
    </xdr:from>
    <xdr:ext cx="142875" cy="123825"/>
    <xdr:sp macro="" textlink="">
      <xdr:nvSpPr>
        <xdr:cNvPr id="19" name="AutoShape 1"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0" name="AutoShape 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1" name="AutoShape 3"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2" name="AutoShape 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3" name="AutoShape 9"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4" name="AutoShape 10"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5" name="AutoShape 11"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6" name="AutoShape 1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7" name="AutoShape 1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8" name="AutoShape 1"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29" name="AutoShape 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0" name="AutoShape 3"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1" name="AutoShape 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2" name="AutoShape 9"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3" name="AutoShape 10"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4" name="AutoShape 11"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5" name="AutoShape 12"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31</xdr:row>
      <xdr:rowOff>0</xdr:rowOff>
    </xdr:from>
    <xdr:ext cx="142875" cy="123825"/>
    <xdr:sp macro="" textlink="">
      <xdr:nvSpPr>
        <xdr:cNvPr id="36" name="AutoShape 14" descr="image002"/>
        <xdr:cNvSpPr>
          <a:spLocks noChangeAspect="1" noChangeArrowheads="1"/>
        </xdr:cNvSpPr>
      </xdr:nvSpPr>
      <xdr:spPr bwMode="auto">
        <a:xfrm>
          <a:off x="2143125" y="10210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37" name="AutoShape 1"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38" name="AutoShape 2"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39" name="AutoShape 3"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0" name="AutoShape 4"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1" name="AutoShape 9"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2" name="AutoShape 10"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3" name="AutoShape 11"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4" name="AutoShape 12"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5" name="AutoShape 14"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6" name="AutoShape 2"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7" name="AutoShape 3"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8" name="AutoShape 4"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49" name="AutoShape 9"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50" name="AutoShape 10"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51" name="AutoShape 11"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52" name="AutoShape 12"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21</xdr:row>
      <xdr:rowOff>0</xdr:rowOff>
    </xdr:from>
    <xdr:ext cx="142875" cy="123825"/>
    <xdr:sp macro="" textlink="">
      <xdr:nvSpPr>
        <xdr:cNvPr id="53" name="AutoShape 14" descr="image002"/>
        <xdr:cNvSpPr>
          <a:spLocks noChangeAspect="1" noChangeArrowheads="1"/>
        </xdr:cNvSpPr>
      </xdr:nvSpPr>
      <xdr:spPr bwMode="auto">
        <a:xfrm>
          <a:off x="2143125" y="1238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xdr:col>
          <xdr:colOff>299417</xdr:colOff>
          <xdr:row>25</xdr:row>
          <xdr:rowOff>87911</xdr:rowOff>
        </xdr:from>
        <xdr:to>
          <xdr:col>5</xdr:col>
          <xdr:colOff>523047</xdr:colOff>
          <xdr:row>25</xdr:row>
          <xdr:rowOff>488674</xdr:rowOff>
        </xdr:to>
        <xdr:grpSp>
          <xdr:nvGrpSpPr>
            <xdr:cNvPr id="54" name="Grupo 53"/>
            <xdr:cNvGrpSpPr/>
          </xdr:nvGrpSpPr>
          <xdr:grpSpPr>
            <a:xfrm>
              <a:off x="2013917" y="11418520"/>
              <a:ext cx="2236304" cy="400763"/>
              <a:chOff x="1432997" y="5238282"/>
              <a:chExt cx="1621011" cy="228922"/>
            </a:xfrm>
          </xdr:grpSpPr>
          <xdr:sp macro="" textlink="">
            <xdr:nvSpPr>
              <xdr:cNvPr id="958465" name="Check Box 1" hidden="1">
                <a:extLst>
                  <a:ext uri="{63B3BB69-23CF-44E3-9099-C40C66FF867C}">
                    <a14:compatExt spid="_x0000_s958465"/>
                  </a:ext>
                </a:extLst>
              </xdr:cNvPr>
              <xdr:cNvSpPr/>
            </xdr:nvSpPr>
            <xdr:spPr>
              <a:xfrm>
                <a:off x="1893955" y="5238282"/>
                <a:ext cx="293653" cy="228922"/>
              </a:xfrm>
              <a:prstGeom prst="rect">
                <a:avLst/>
              </a:prstGeom>
            </xdr:spPr>
          </xdr:sp>
          <xdr:sp macro="" textlink="">
            <xdr:nvSpPr>
              <xdr:cNvPr id="958466" name="Check Box 2" hidden="1">
                <a:extLst>
                  <a:ext uri="{63B3BB69-23CF-44E3-9099-C40C66FF867C}">
                    <a14:compatExt spid="_x0000_s958466"/>
                  </a:ext>
                </a:extLst>
              </xdr:cNvPr>
              <xdr:cNvSpPr/>
            </xdr:nvSpPr>
            <xdr:spPr>
              <a:xfrm>
                <a:off x="2323685" y="5251175"/>
                <a:ext cx="301785" cy="202489"/>
              </a:xfrm>
              <a:prstGeom prst="rect">
                <a:avLst/>
              </a:prstGeom>
            </xdr:spPr>
          </xdr:sp>
          <xdr:sp macro="" textlink="">
            <xdr:nvSpPr>
              <xdr:cNvPr id="958467" name="Check Box 3" hidden="1">
                <a:extLst>
                  <a:ext uri="{63B3BB69-23CF-44E3-9099-C40C66FF867C}">
                    <a14:compatExt spid="_x0000_s958467"/>
                  </a:ext>
                </a:extLst>
              </xdr:cNvPr>
              <xdr:cNvSpPr/>
            </xdr:nvSpPr>
            <xdr:spPr>
              <a:xfrm>
                <a:off x="2795790" y="5252418"/>
                <a:ext cx="258218" cy="196611"/>
              </a:xfrm>
              <a:prstGeom prst="rect">
                <a:avLst/>
              </a:prstGeom>
            </xdr:spPr>
          </xdr:sp>
          <xdr:sp macro="" textlink="">
            <xdr:nvSpPr>
              <xdr:cNvPr id="958468" name="Check Box 4" hidden="1">
                <a:extLst>
                  <a:ext uri="{63B3BB69-23CF-44E3-9099-C40C66FF867C}">
                    <a14:compatExt spid="_x0000_s958468"/>
                  </a:ext>
                </a:extLst>
              </xdr:cNvPr>
              <xdr:cNvSpPr/>
            </xdr:nvSpPr>
            <xdr:spPr>
              <a:xfrm>
                <a:off x="1432997" y="5249710"/>
                <a:ext cx="306352" cy="199321"/>
              </a:xfrm>
              <a:prstGeom prst="rect">
                <a:avLst/>
              </a:prstGeom>
            </xdr:spPr>
          </xdr:sp>
        </xdr:grpSp>
        <xdr:clientData/>
      </xdr:twoCellAnchor>
    </mc:Choice>
    <mc:Fallback/>
  </mc:AlternateContent>
  <xdr:oneCellAnchor>
    <xdr:from>
      <xdr:col>3</xdr:col>
      <xdr:colOff>0</xdr:colOff>
      <xdr:row>33</xdr:row>
      <xdr:rowOff>0</xdr:rowOff>
    </xdr:from>
    <xdr:ext cx="142875" cy="123825"/>
    <xdr:sp macro="" textlink="">
      <xdr:nvSpPr>
        <xdr:cNvPr id="59" name="AutoShape 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0" name="AutoShape 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1" name="AutoShape 3"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2" name="AutoShape 4"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3" name="AutoShape 9"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4" name="AutoShape 10"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5" name="AutoShape 1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6" name="AutoShape 1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7" name="AutoShape 14"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8" name="AutoShape 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69" name="AutoShape 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0" name="AutoShape 3"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1" name="AutoShape 4"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2" name="AutoShape 9"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3" name="AutoShape 10"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4" name="AutoShape 1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5" name="AutoShape 1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6" name="AutoShape 14"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7" name="AutoShape 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8" name="AutoShape 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79" name="AutoShape 3"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80" name="AutoShape 4"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81" name="AutoShape 9"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82" name="AutoShape 10"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83" name="AutoShape 11"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33</xdr:row>
      <xdr:rowOff>0</xdr:rowOff>
    </xdr:from>
    <xdr:ext cx="142875" cy="123825"/>
    <xdr:sp macro="" textlink="">
      <xdr:nvSpPr>
        <xdr:cNvPr id="84" name="AutoShape 12" descr="image002"/>
        <xdr:cNvSpPr>
          <a:spLocks noChangeAspect="1" noChangeArrowheads="1"/>
        </xdr:cNvSpPr>
      </xdr:nvSpPr>
      <xdr:spPr bwMode="auto">
        <a:xfrm>
          <a:off x="2143125" y="105727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xdr:col>
          <xdr:colOff>299416</xdr:colOff>
          <xdr:row>26</xdr:row>
          <xdr:rowOff>74544</xdr:rowOff>
        </xdr:from>
        <xdr:to>
          <xdr:col>5</xdr:col>
          <xdr:colOff>523046</xdr:colOff>
          <xdr:row>26</xdr:row>
          <xdr:rowOff>475307</xdr:rowOff>
        </xdr:to>
        <xdr:grpSp>
          <xdr:nvGrpSpPr>
            <xdr:cNvPr id="85" name="Grupo 84"/>
            <xdr:cNvGrpSpPr/>
          </xdr:nvGrpSpPr>
          <xdr:grpSpPr>
            <a:xfrm>
              <a:off x="2013916" y="11960087"/>
              <a:ext cx="2236304" cy="400763"/>
              <a:chOff x="1432997" y="5238282"/>
              <a:chExt cx="1621011" cy="228922"/>
            </a:xfrm>
          </xdr:grpSpPr>
          <xdr:sp macro="" textlink="">
            <xdr:nvSpPr>
              <xdr:cNvPr id="958469" name="Check Box 5" hidden="1">
                <a:extLst>
                  <a:ext uri="{63B3BB69-23CF-44E3-9099-C40C66FF867C}">
                    <a14:compatExt spid="_x0000_s958469"/>
                  </a:ext>
                </a:extLst>
              </xdr:cNvPr>
              <xdr:cNvSpPr/>
            </xdr:nvSpPr>
            <xdr:spPr>
              <a:xfrm>
                <a:off x="1893955" y="5238282"/>
                <a:ext cx="293653" cy="228922"/>
              </a:xfrm>
              <a:prstGeom prst="rect">
                <a:avLst/>
              </a:prstGeom>
            </xdr:spPr>
          </xdr:sp>
          <xdr:sp macro="" textlink="">
            <xdr:nvSpPr>
              <xdr:cNvPr id="958470" name="Check Box 6" hidden="1">
                <a:extLst>
                  <a:ext uri="{63B3BB69-23CF-44E3-9099-C40C66FF867C}">
                    <a14:compatExt spid="_x0000_s958470"/>
                  </a:ext>
                </a:extLst>
              </xdr:cNvPr>
              <xdr:cNvSpPr/>
            </xdr:nvSpPr>
            <xdr:spPr>
              <a:xfrm>
                <a:off x="2323685" y="5251175"/>
                <a:ext cx="301785" cy="202489"/>
              </a:xfrm>
              <a:prstGeom prst="rect">
                <a:avLst/>
              </a:prstGeom>
            </xdr:spPr>
          </xdr:sp>
          <xdr:sp macro="" textlink="">
            <xdr:nvSpPr>
              <xdr:cNvPr id="958471" name="Check Box 7" hidden="1">
                <a:extLst>
                  <a:ext uri="{63B3BB69-23CF-44E3-9099-C40C66FF867C}">
                    <a14:compatExt spid="_x0000_s958471"/>
                  </a:ext>
                </a:extLst>
              </xdr:cNvPr>
              <xdr:cNvSpPr/>
            </xdr:nvSpPr>
            <xdr:spPr>
              <a:xfrm>
                <a:off x="2795790" y="5252418"/>
                <a:ext cx="258218" cy="196611"/>
              </a:xfrm>
              <a:prstGeom prst="rect">
                <a:avLst/>
              </a:prstGeom>
            </xdr:spPr>
          </xdr:sp>
          <xdr:sp macro="" textlink="">
            <xdr:nvSpPr>
              <xdr:cNvPr id="958472" name="Check Box 8" hidden="1">
                <a:extLst>
                  <a:ext uri="{63B3BB69-23CF-44E3-9099-C40C66FF867C}">
                    <a14:compatExt spid="_x0000_s958472"/>
                  </a:ext>
                </a:extLst>
              </xdr:cNvPr>
              <xdr:cNvSpPr/>
            </xdr:nvSpPr>
            <xdr:spPr>
              <a:xfrm>
                <a:off x="1432997" y="5249710"/>
                <a:ext cx="306352" cy="199321"/>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307698</xdr:colOff>
          <xdr:row>27</xdr:row>
          <xdr:rowOff>74544</xdr:rowOff>
        </xdr:from>
        <xdr:to>
          <xdr:col>5</xdr:col>
          <xdr:colOff>531328</xdr:colOff>
          <xdr:row>27</xdr:row>
          <xdr:rowOff>475307</xdr:rowOff>
        </xdr:to>
        <xdr:grpSp>
          <xdr:nvGrpSpPr>
            <xdr:cNvPr id="90" name="Grupo 89"/>
            <xdr:cNvGrpSpPr/>
          </xdr:nvGrpSpPr>
          <xdr:grpSpPr>
            <a:xfrm>
              <a:off x="2022198" y="12515022"/>
              <a:ext cx="2236304" cy="400763"/>
              <a:chOff x="1432997" y="5238282"/>
              <a:chExt cx="1621011" cy="228922"/>
            </a:xfrm>
          </xdr:grpSpPr>
          <xdr:sp macro="" textlink="">
            <xdr:nvSpPr>
              <xdr:cNvPr id="958473" name="Check Box 9" hidden="1">
                <a:extLst>
                  <a:ext uri="{63B3BB69-23CF-44E3-9099-C40C66FF867C}">
                    <a14:compatExt spid="_x0000_s958473"/>
                  </a:ext>
                </a:extLst>
              </xdr:cNvPr>
              <xdr:cNvSpPr/>
            </xdr:nvSpPr>
            <xdr:spPr>
              <a:xfrm>
                <a:off x="1893955" y="5238282"/>
                <a:ext cx="293653" cy="228922"/>
              </a:xfrm>
              <a:prstGeom prst="rect">
                <a:avLst/>
              </a:prstGeom>
            </xdr:spPr>
          </xdr:sp>
          <xdr:sp macro="" textlink="">
            <xdr:nvSpPr>
              <xdr:cNvPr id="958474" name="Check Box 10" hidden="1">
                <a:extLst>
                  <a:ext uri="{63B3BB69-23CF-44E3-9099-C40C66FF867C}">
                    <a14:compatExt spid="_x0000_s958474"/>
                  </a:ext>
                </a:extLst>
              </xdr:cNvPr>
              <xdr:cNvSpPr/>
            </xdr:nvSpPr>
            <xdr:spPr>
              <a:xfrm>
                <a:off x="2323685" y="5251175"/>
                <a:ext cx="301785" cy="202489"/>
              </a:xfrm>
              <a:prstGeom prst="rect">
                <a:avLst/>
              </a:prstGeom>
            </xdr:spPr>
          </xdr:sp>
          <xdr:sp macro="" textlink="">
            <xdr:nvSpPr>
              <xdr:cNvPr id="958475" name="Check Box 11" hidden="1">
                <a:extLst>
                  <a:ext uri="{63B3BB69-23CF-44E3-9099-C40C66FF867C}">
                    <a14:compatExt spid="_x0000_s958475"/>
                  </a:ext>
                </a:extLst>
              </xdr:cNvPr>
              <xdr:cNvSpPr/>
            </xdr:nvSpPr>
            <xdr:spPr>
              <a:xfrm>
                <a:off x="2795790" y="5252418"/>
                <a:ext cx="258218" cy="196611"/>
              </a:xfrm>
              <a:prstGeom prst="rect">
                <a:avLst/>
              </a:prstGeom>
            </xdr:spPr>
          </xdr:sp>
          <xdr:sp macro="" textlink="">
            <xdr:nvSpPr>
              <xdr:cNvPr id="958476" name="Check Box 12" hidden="1">
                <a:extLst>
                  <a:ext uri="{63B3BB69-23CF-44E3-9099-C40C66FF867C}">
                    <a14:compatExt spid="_x0000_s958476"/>
                  </a:ext>
                </a:extLst>
              </xdr:cNvPr>
              <xdr:cNvSpPr/>
            </xdr:nvSpPr>
            <xdr:spPr>
              <a:xfrm>
                <a:off x="1432997" y="5249710"/>
                <a:ext cx="306352" cy="199321"/>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324264</xdr:colOff>
          <xdr:row>28</xdr:row>
          <xdr:rowOff>66260</xdr:rowOff>
        </xdr:from>
        <xdr:to>
          <xdr:col>5</xdr:col>
          <xdr:colOff>547894</xdr:colOff>
          <xdr:row>28</xdr:row>
          <xdr:rowOff>467023</xdr:rowOff>
        </xdr:to>
        <xdr:grpSp>
          <xdr:nvGrpSpPr>
            <xdr:cNvPr id="95" name="Grupo 94"/>
            <xdr:cNvGrpSpPr/>
          </xdr:nvGrpSpPr>
          <xdr:grpSpPr>
            <a:xfrm>
              <a:off x="2038764" y="13061673"/>
              <a:ext cx="2236304" cy="400763"/>
              <a:chOff x="1432997" y="5238282"/>
              <a:chExt cx="1621011" cy="228922"/>
            </a:xfrm>
          </xdr:grpSpPr>
          <xdr:sp macro="" textlink="">
            <xdr:nvSpPr>
              <xdr:cNvPr id="958477" name="Check Box 13" hidden="1">
                <a:extLst>
                  <a:ext uri="{63B3BB69-23CF-44E3-9099-C40C66FF867C}">
                    <a14:compatExt spid="_x0000_s958477"/>
                  </a:ext>
                </a:extLst>
              </xdr:cNvPr>
              <xdr:cNvSpPr/>
            </xdr:nvSpPr>
            <xdr:spPr>
              <a:xfrm>
                <a:off x="1893955" y="5238282"/>
                <a:ext cx="293653" cy="228922"/>
              </a:xfrm>
              <a:prstGeom prst="rect">
                <a:avLst/>
              </a:prstGeom>
            </xdr:spPr>
          </xdr:sp>
          <xdr:sp macro="" textlink="">
            <xdr:nvSpPr>
              <xdr:cNvPr id="958478" name="Check Box 14" hidden="1">
                <a:extLst>
                  <a:ext uri="{63B3BB69-23CF-44E3-9099-C40C66FF867C}">
                    <a14:compatExt spid="_x0000_s958478"/>
                  </a:ext>
                </a:extLst>
              </xdr:cNvPr>
              <xdr:cNvSpPr/>
            </xdr:nvSpPr>
            <xdr:spPr>
              <a:xfrm>
                <a:off x="2323685" y="5251175"/>
                <a:ext cx="301785" cy="202489"/>
              </a:xfrm>
              <a:prstGeom prst="rect">
                <a:avLst/>
              </a:prstGeom>
            </xdr:spPr>
          </xdr:sp>
          <xdr:sp macro="" textlink="">
            <xdr:nvSpPr>
              <xdr:cNvPr id="958479" name="Check Box 15" hidden="1">
                <a:extLst>
                  <a:ext uri="{63B3BB69-23CF-44E3-9099-C40C66FF867C}">
                    <a14:compatExt spid="_x0000_s958479"/>
                  </a:ext>
                </a:extLst>
              </xdr:cNvPr>
              <xdr:cNvSpPr/>
            </xdr:nvSpPr>
            <xdr:spPr>
              <a:xfrm>
                <a:off x="2795790" y="5252418"/>
                <a:ext cx="258218" cy="196611"/>
              </a:xfrm>
              <a:prstGeom prst="rect">
                <a:avLst/>
              </a:prstGeom>
            </xdr:spPr>
          </xdr:sp>
          <xdr:sp macro="" textlink="">
            <xdr:nvSpPr>
              <xdr:cNvPr id="958480" name="Check Box 16" hidden="1">
                <a:extLst>
                  <a:ext uri="{63B3BB69-23CF-44E3-9099-C40C66FF867C}">
                    <a14:compatExt spid="_x0000_s958480"/>
                  </a:ext>
                </a:extLst>
              </xdr:cNvPr>
              <xdr:cNvSpPr/>
            </xdr:nvSpPr>
            <xdr:spPr>
              <a:xfrm>
                <a:off x="1432997" y="5249710"/>
                <a:ext cx="306352" cy="199321"/>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307699</xdr:colOff>
          <xdr:row>29</xdr:row>
          <xdr:rowOff>74543</xdr:rowOff>
        </xdr:from>
        <xdr:to>
          <xdr:col>5</xdr:col>
          <xdr:colOff>531329</xdr:colOff>
          <xdr:row>29</xdr:row>
          <xdr:rowOff>475306</xdr:rowOff>
        </xdr:to>
        <xdr:grpSp>
          <xdr:nvGrpSpPr>
            <xdr:cNvPr id="100" name="Grupo 99"/>
            <xdr:cNvGrpSpPr/>
          </xdr:nvGrpSpPr>
          <xdr:grpSpPr>
            <a:xfrm>
              <a:off x="2022199" y="13624891"/>
              <a:ext cx="2236304" cy="400763"/>
              <a:chOff x="1432997" y="5238282"/>
              <a:chExt cx="1621011" cy="228922"/>
            </a:xfrm>
          </xdr:grpSpPr>
          <xdr:sp macro="" textlink="">
            <xdr:nvSpPr>
              <xdr:cNvPr id="958481" name="Check Box 17" hidden="1">
                <a:extLst>
                  <a:ext uri="{63B3BB69-23CF-44E3-9099-C40C66FF867C}">
                    <a14:compatExt spid="_x0000_s958481"/>
                  </a:ext>
                </a:extLst>
              </xdr:cNvPr>
              <xdr:cNvSpPr/>
            </xdr:nvSpPr>
            <xdr:spPr>
              <a:xfrm>
                <a:off x="1893955" y="5238282"/>
                <a:ext cx="293653" cy="228922"/>
              </a:xfrm>
              <a:prstGeom prst="rect">
                <a:avLst/>
              </a:prstGeom>
            </xdr:spPr>
          </xdr:sp>
          <xdr:sp macro="" textlink="">
            <xdr:nvSpPr>
              <xdr:cNvPr id="958482" name="Check Box 18" hidden="1">
                <a:extLst>
                  <a:ext uri="{63B3BB69-23CF-44E3-9099-C40C66FF867C}">
                    <a14:compatExt spid="_x0000_s958482"/>
                  </a:ext>
                </a:extLst>
              </xdr:cNvPr>
              <xdr:cNvSpPr/>
            </xdr:nvSpPr>
            <xdr:spPr>
              <a:xfrm>
                <a:off x="2323685" y="5251175"/>
                <a:ext cx="301785" cy="202489"/>
              </a:xfrm>
              <a:prstGeom prst="rect">
                <a:avLst/>
              </a:prstGeom>
            </xdr:spPr>
          </xdr:sp>
          <xdr:sp macro="" textlink="">
            <xdr:nvSpPr>
              <xdr:cNvPr id="958483" name="Check Box 19" hidden="1">
                <a:extLst>
                  <a:ext uri="{63B3BB69-23CF-44E3-9099-C40C66FF867C}">
                    <a14:compatExt spid="_x0000_s958483"/>
                  </a:ext>
                </a:extLst>
              </xdr:cNvPr>
              <xdr:cNvSpPr/>
            </xdr:nvSpPr>
            <xdr:spPr>
              <a:xfrm>
                <a:off x="2795790" y="5252418"/>
                <a:ext cx="258218" cy="196611"/>
              </a:xfrm>
              <a:prstGeom prst="rect">
                <a:avLst/>
              </a:prstGeom>
            </xdr:spPr>
          </xdr:sp>
          <xdr:sp macro="" textlink="">
            <xdr:nvSpPr>
              <xdr:cNvPr id="958484" name="Check Box 20" hidden="1">
                <a:extLst>
                  <a:ext uri="{63B3BB69-23CF-44E3-9099-C40C66FF867C}">
                    <a14:compatExt spid="_x0000_s958484"/>
                  </a:ext>
                </a:extLst>
              </xdr:cNvPr>
              <xdr:cNvSpPr/>
            </xdr:nvSpPr>
            <xdr:spPr>
              <a:xfrm>
                <a:off x="1432997" y="5249710"/>
                <a:ext cx="306352" cy="199321"/>
              </a:xfrm>
              <a:prstGeom prst="rect">
                <a:avLst/>
              </a:prstGeom>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5</xdr:col>
          <xdr:colOff>180975</xdr:colOff>
          <xdr:row>19</xdr:row>
          <xdr:rowOff>247650</xdr:rowOff>
        </xdr:to>
        <xdr:sp macro="" textlink="">
          <xdr:nvSpPr>
            <xdr:cNvPr id="926721" name="Check Box 1" hidden="1">
              <a:extLst>
                <a:ext uri="{63B3BB69-23CF-44E3-9099-C40C66FF867C}">
                  <a14:compatExt spid="_x0000_s926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a)  Apoio à reflexão relativamente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28575</xdr:rowOff>
        </xdr:from>
        <xdr:to>
          <xdr:col>6</xdr:col>
          <xdr:colOff>733425</xdr:colOff>
          <xdr:row>20</xdr:row>
          <xdr:rowOff>247650</xdr:rowOff>
        </xdr:to>
        <xdr:sp macro="" textlink="">
          <xdr:nvSpPr>
            <xdr:cNvPr id="926722" name="Check Box 2" hidden="1">
              <a:extLst>
                <a:ext uri="{63B3BB69-23CF-44E3-9099-C40C66FF867C}">
                  <a14:compatExt spid="_x0000_s926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prática pedagógica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21</xdr:row>
          <xdr:rowOff>28575</xdr:rowOff>
        </xdr:from>
        <xdr:to>
          <xdr:col>6</xdr:col>
          <xdr:colOff>733425</xdr:colOff>
          <xdr:row>21</xdr:row>
          <xdr:rowOff>247650</xdr:rowOff>
        </xdr:to>
        <xdr:sp macro="" textlink="">
          <xdr:nvSpPr>
            <xdr:cNvPr id="926723" name="Check Box 3" hidden="1">
              <a:extLst>
                <a:ext uri="{63B3BB69-23CF-44E3-9099-C40C66FF867C}">
                  <a14:compatExt spid="_x0000_s926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gestão organizacional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28575</xdr:rowOff>
        </xdr:from>
        <xdr:to>
          <xdr:col>6</xdr:col>
          <xdr:colOff>733425</xdr:colOff>
          <xdr:row>22</xdr:row>
          <xdr:rowOff>247650</xdr:rowOff>
        </xdr:to>
        <xdr:sp macro="" textlink="">
          <xdr:nvSpPr>
            <xdr:cNvPr id="926724" name="Check Box 4" hidden="1">
              <a:extLst>
                <a:ext uri="{63B3BB69-23CF-44E3-9099-C40C66FF867C}">
                  <a14:compatExt spid="_x0000_s926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ao desempenho das lideranças intermédias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23</xdr:row>
          <xdr:rowOff>28575</xdr:rowOff>
        </xdr:from>
        <xdr:to>
          <xdr:col>6</xdr:col>
          <xdr:colOff>733425</xdr:colOff>
          <xdr:row>23</xdr:row>
          <xdr:rowOff>247650</xdr:rowOff>
        </xdr:to>
        <xdr:sp macro="" textlink="">
          <xdr:nvSpPr>
            <xdr:cNvPr id="926725" name="Check Box 5" hidden="1">
              <a:extLst>
                <a:ext uri="{63B3BB69-23CF-44E3-9099-C40C66FF867C}">
                  <a14:compatExt spid="_x0000_s926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gestão do curriculo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28575</xdr:rowOff>
        </xdr:from>
        <xdr:to>
          <xdr:col>6</xdr:col>
          <xdr:colOff>504825</xdr:colOff>
          <xdr:row>24</xdr:row>
          <xdr:rowOff>247650</xdr:rowOff>
        </xdr:to>
        <xdr:sp macro="" textlink="">
          <xdr:nvSpPr>
            <xdr:cNvPr id="926726" name="Check Box 6" hidden="1">
              <a:extLst>
                <a:ext uri="{63B3BB69-23CF-44E3-9099-C40C66FF867C}">
                  <a14:compatExt spid="_x0000_s926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b)  Apoio à construção/aperfeiçoamento do modelo de monitorização e avaliação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790575</xdr:colOff>
          <xdr:row>25</xdr:row>
          <xdr:rowOff>247650</xdr:rowOff>
        </xdr:to>
        <xdr:sp macro="" textlink="">
          <xdr:nvSpPr>
            <xdr:cNvPr id="926727" name="Check Box 7" hidden="1">
              <a:extLst>
                <a:ext uri="{63B3BB69-23CF-44E3-9099-C40C66FF867C}">
                  <a14:compatExt spid="_x0000_s926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c)  Outras. Quais?</a:t>
              </a:r>
            </a:p>
          </xdr:txBody>
        </xdr:sp>
        <xdr:clientData fLocksWithSheet="0"/>
      </xdr:twoCellAnchor>
    </mc:Choice>
    <mc:Fallback/>
  </mc:AlternateContent>
  <xdr:twoCellAnchor editAs="oneCell">
    <xdr:from>
      <xdr:col>0</xdr:col>
      <xdr:colOff>0</xdr:colOff>
      <xdr:row>64</xdr:row>
      <xdr:rowOff>0</xdr:rowOff>
    </xdr:from>
    <xdr:to>
      <xdr:col>0</xdr:col>
      <xdr:colOff>142875</xdr:colOff>
      <xdr:row>64</xdr:row>
      <xdr:rowOff>123825</xdr:rowOff>
    </xdr:to>
    <xdr:sp macro="" textlink="">
      <xdr:nvSpPr>
        <xdr:cNvPr id="2377" name="AutoShape 1"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78" name="AutoShape 2"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79" name="AutoShape 3"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0" name="AutoShape 4"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1" name="AutoShape 10"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2" name="AutoShape 1"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3" name="AutoShape 2"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4" name="AutoShape 3"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5" name="AutoShape 4"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64</xdr:row>
      <xdr:rowOff>123825</xdr:rowOff>
    </xdr:to>
    <xdr:sp macro="" textlink="">
      <xdr:nvSpPr>
        <xdr:cNvPr id="2386" name="AutoShape 10" descr="image002"/>
        <xdr:cNvSpPr>
          <a:spLocks noChangeAspect="1" noChangeArrowheads="1"/>
        </xdr:cNvSpPr>
      </xdr:nvSpPr>
      <xdr:spPr bwMode="auto">
        <a:xfrm>
          <a:off x="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64</xdr:row>
      <xdr:rowOff>123825</xdr:rowOff>
    </xdr:to>
    <xdr:sp macro="" textlink="">
      <xdr:nvSpPr>
        <xdr:cNvPr id="2387" name="AutoShape 1" descr="image002"/>
        <xdr:cNvSpPr>
          <a:spLocks noChangeAspect="1" noChangeArrowheads="1"/>
        </xdr:cNvSpPr>
      </xdr:nvSpPr>
      <xdr:spPr bwMode="auto">
        <a:xfrm>
          <a:off x="62865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64</xdr:row>
      <xdr:rowOff>123825</xdr:rowOff>
    </xdr:to>
    <xdr:sp macro="" textlink="">
      <xdr:nvSpPr>
        <xdr:cNvPr id="2388" name="AutoShape 2" descr="image002"/>
        <xdr:cNvSpPr>
          <a:spLocks noChangeAspect="1" noChangeArrowheads="1"/>
        </xdr:cNvSpPr>
      </xdr:nvSpPr>
      <xdr:spPr bwMode="auto">
        <a:xfrm>
          <a:off x="62865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64</xdr:row>
      <xdr:rowOff>123825</xdr:rowOff>
    </xdr:to>
    <xdr:sp macro="" textlink="">
      <xdr:nvSpPr>
        <xdr:cNvPr id="2389" name="AutoShape 3" descr="image002"/>
        <xdr:cNvSpPr>
          <a:spLocks noChangeAspect="1" noChangeArrowheads="1"/>
        </xdr:cNvSpPr>
      </xdr:nvSpPr>
      <xdr:spPr bwMode="auto">
        <a:xfrm>
          <a:off x="62865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64</xdr:row>
      <xdr:rowOff>123825</xdr:rowOff>
    </xdr:to>
    <xdr:sp macro="" textlink="">
      <xdr:nvSpPr>
        <xdr:cNvPr id="2390" name="AutoShape 4" descr="image002"/>
        <xdr:cNvSpPr>
          <a:spLocks noChangeAspect="1" noChangeArrowheads="1"/>
        </xdr:cNvSpPr>
      </xdr:nvSpPr>
      <xdr:spPr bwMode="auto">
        <a:xfrm>
          <a:off x="62865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64</xdr:row>
      <xdr:rowOff>123825</xdr:rowOff>
    </xdr:to>
    <xdr:sp macro="" textlink="">
      <xdr:nvSpPr>
        <xdr:cNvPr id="2391" name="AutoShape 10" descr="image002"/>
        <xdr:cNvSpPr>
          <a:spLocks noChangeAspect="1" noChangeArrowheads="1"/>
        </xdr:cNvSpPr>
      </xdr:nvSpPr>
      <xdr:spPr bwMode="auto">
        <a:xfrm>
          <a:off x="628650" y="25126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3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4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5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6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7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8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29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6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7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0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6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7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1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6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7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2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6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7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3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6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7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8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49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0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1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2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3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4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59"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0"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1"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2"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3"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4"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5"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6"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7"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8"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5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5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6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5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7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5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8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5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39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5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6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7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8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09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0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1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2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3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7"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8"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49"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0"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1"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2"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3"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4"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5"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6"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1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2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3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4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5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4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5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6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7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8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69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0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1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2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0"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1"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2"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3"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4"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5" name="AutoShape 4"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6" name="AutoShape 10"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7" name="AutoShape 1"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8" name="AutoShape 2"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64</xdr:row>
      <xdr:rowOff>0</xdr:rowOff>
    </xdr:from>
    <xdr:to>
      <xdr:col>0</xdr:col>
      <xdr:colOff>142875</xdr:colOff>
      <xdr:row>66</xdr:row>
      <xdr:rowOff>32302</xdr:rowOff>
    </xdr:to>
    <xdr:sp macro="" textlink="">
      <xdr:nvSpPr>
        <xdr:cNvPr id="4739" name="AutoShape 3" descr="image002"/>
        <xdr:cNvSpPr>
          <a:spLocks noChangeAspect="1" noChangeArrowheads="1"/>
        </xdr:cNvSpPr>
      </xdr:nvSpPr>
      <xdr:spPr bwMode="auto">
        <a:xfrm>
          <a:off x="0" y="25126950"/>
          <a:ext cx="1428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8</xdr:row>
          <xdr:rowOff>19050</xdr:rowOff>
        </xdr:from>
        <xdr:to>
          <xdr:col>6</xdr:col>
          <xdr:colOff>933450</xdr:colOff>
          <xdr:row>9</xdr:row>
          <xdr:rowOff>9525</xdr:rowOff>
        </xdr:to>
        <xdr:sp macro="" textlink="">
          <xdr:nvSpPr>
            <xdr:cNvPr id="972801" name="Check Box 1" hidden="1">
              <a:extLst>
                <a:ext uri="{63B3BB69-23CF-44E3-9099-C40C66FF867C}">
                  <a14:compatExt spid="_x0000_s9728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dos indicadores utilizados para monitorizar a qualidade dos processos executados aquando da implementação das ações que constam do PPM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xdr:row>
          <xdr:rowOff>19050</xdr:rowOff>
        </xdr:from>
        <xdr:to>
          <xdr:col>6</xdr:col>
          <xdr:colOff>866775</xdr:colOff>
          <xdr:row>10</xdr:row>
          <xdr:rowOff>9525</xdr:rowOff>
        </xdr:to>
        <xdr:sp macro="" textlink="">
          <xdr:nvSpPr>
            <xdr:cNvPr id="972805" name="Check Box 5" hidden="1">
              <a:extLst>
                <a:ext uri="{63B3BB69-23CF-44E3-9099-C40C66FF867C}">
                  <a14:compatExt spid="_x0000_s972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das metas e indicadores definidos para cada ação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19050</xdr:rowOff>
        </xdr:from>
        <xdr:to>
          <xdr:col>6</xdr:col>
          <xdr:colOff>866775</xdr:colOff>
          <xdr:row>11</xdr:row>
          <xdr:rowOff>9525</xdr:rowOff>
        </xdr:to>
        <xdr:sp macro="" textlink="">
          <xdr:nvSpPr>
            <xdr:cNvPr id="972806" name="Check Box 6" hidden="1">
              <a:extLst>
                <a:ext uri="{63B3BB69-23CF-44E3-9099-C40C66FF867C}">
                  <a14:compatExt spid="_x0000_s972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de quem teve acesso à informação recolhida através do sistema de monitorização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11</xdr:row>
          <xdr:rowOff>28575</xdr:rowOff>
        </xdr:from>
        <xdr:to>
          <xdr:col>6</xdr:col>
          <xdr:colOff>866775</xdr:colOff>
          <xdr:row>12</xdr:row>
          <xdr:rowOff>19050</xdr:rowOff>
        </xdr:to>
        <xdr:sp macro="" textlink="">
          <xdr:nvSpPr>
            <xdr:cNvPr id="972807" name="Check Box 7" hidden="1">
              <a:extLst>
                <a:ext uri="{63B3BB69-23CF-44E3-9099-C40C66FF867C}">
                  <a14:compatExt spid="_x0000_s972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da periodicidade com que a informação foi recolhida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28575</xdr:rowOff>
        </xdr:from>
        <xdr:to>
          <xdr:col>6</xdr:col>
          <xdr:colOff>866775</xdr:colOff>
          <xdr:row>13</xdr:row>
          <xdr:rowOff>19050</xdr:rowOff>
        </xdr:to>
        <xdr:sp macro="" textlink="">
          <xdr:nvSpPr>
            <xdr:cNvPr id="972808" name="Check Box 8" hidden="1">
              <a:extLst>
                <a:ext uri="{63B3BB69-23CF-44E3-9099-C40C66FF867C}">
                  <a14:compatExt spid="_x0000_s972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do uso dado à informação recolhida</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42875" cy="123825"/>
    <xdr:sp macro="" textlink="">
      <xdr:nvSpPr>
        <xdr:cNvPr id="2" name="AutoShape 1"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3" name="AutoShape 2"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4" name="AutoShape 3"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5" name="AutoShape 4"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6" name="AutoShape 9"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7" name="AutoShape 3"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8" name="AutoShape 4"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9" name="AutoShape 10"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10" name="AutoShape 1"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11" name="AutoShape 2"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12" name="AutoShape 3"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13" name="AutoShape 4"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14" name="AutoShape 9"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15" name="AutoShape 1"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16" name="AutoShape 2"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17" name="AutoShape 3"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18" name="AutoShape 4"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19" name="AutoShape 10"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20" name="AutoShape 1"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21" name="AutoShape 2"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22" name="AutoShape 3"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23" name="AutoShape 4"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23825"/>
    <xdr:sp macro="" textlink="">
      <xdr:nvSpPr>
        <xdr:cNvPr id="24" name="AutoShape 9" descr="image002"/>
        <xdr:cNvSpPr>
          <a:spLocks noChangeAspect="1" noChangeArrowheads="1"/>
        </xdr:cNvSpPr>
      </xdr:nvSpPr>
      <xdr:spPr bwMode="auto">
        <a:xfrm>
          <a:off x="60960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25" name="AutoShape 1"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26" name="AutoShape 2"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27" name="AutoShape 3"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28" name="AutoShape 4"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xdr:row>
      <xdr:rowOff>0</xdr:rowOff>
    </xdr:from>
    <xdr:ext cx="142875" cy="123825"/>
    <xdr:sp macro="" textlink="">
      <xdr:nvSpPr>
        <xdr:cNvPr id="29" name="AutoShape 10" descr="image002"/>
        <xdr:cNvSpPr>
          <a:spLocks noChangeAspect="1" noChangeArrowheads="1"/>
        </xdr:cNvSpPr>
      </xdr:nvSpPr>
      <xdr:spPr bwMode="auto">
        <a:xfrm>
          <a:off x="0" y="16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0"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1"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2"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3"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4"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5"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6"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7"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8"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39"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40"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41"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42"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43"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44"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45" name="AutoShape 1"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46" name="AutoShape 2"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47" name="AutoShape 3"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48" name="AutoShape 4"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49" name="AutoShape 10"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0" name="AutoShape 1"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1" name="AutoShape 2"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2" name="AutoShape 3"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3" name="AutoShape 4"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4" name="AutoShape 10"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5" name="AutoShape 1"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6" name="AutoShape 2"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7" name="AutoShape 3"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8" name="AutoShape 4"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6"/>
    <xdr:sp macro="" textlink="">
      <xdr:nvSpPr>
        <xdr:cNvPr id="59" name="AutoShape 10" descr="image002"/>
        <xdr:cNvSpPr>
          <a:spLocks noChangeAspect="1" noChangeArrowheads="1"/>
        </xdr:cNvSpPr>
      </xdr:nvSpPr>
      <xdr:spPr bwMode="auto">
        <a:xfrm>
          <a:off x="609600" y="161925"/>
          <a:ext cx="142875" cy="18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0"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1"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2"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3"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4"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5"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6"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7"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8"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69"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70" name="AutoShape 1"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71" name="AutoShape 2"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72" name="AutoShape 3"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73" name="AutoShape 4"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80975"/>
    <xdr:sp macro="" textlink="">
      <xdr:nvSpPr>
        <xdr:cNvPr id="74" name="AutoShape 10" descr="image002"/>
        <xdr:cNvSpPr>
          <a:spLocks noChangeAspect="1" noChangeArrowheads="1"/>
        </xdr:cNvSpPr>
      </xdr:nvSpPr>
      <xdr:spPr bwMode="auto">
        <a:xfrm>
          <a:off x="609600" y="1619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75" name="AutoShape 2"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76" name="AutoShape 3"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77" name="AutoShape 4"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78" name="AutoShape 10"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79" name="AutoShape 1"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0" name="AutoShape 2"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1" name="AutoShape 3"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2" name="AutoShape 4"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3" name="AutoShape 10"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4" name="AutoShape 1"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5" name="AutoShape 2"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6" name="AutoShape 3"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7" name="AutoShape 4"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1</xdr:row>
      <xdr:rowOff>0</xdr:rowOff>
    </xdr:from>
    <xdr:ext cx="142875" cy="190500"/>
    <xdr:sp macro="" textlink="">
      <xdr:nvSpPr>
        <xdr:cNvPr id="88" name="AutoShape 10" descr="image002"/>
        <xdr:cNvSpPr>
          <a:spLocks noChangeAspect="1" noChangeArrowheads="1"/>
        </xdr:cNvSpPr>
      </xdr:nvSpPr>
      <xdr:spPr bwMode="auto">
        <a:xfrm>
          <a:off x="609600" y="1619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andre/Ambiente%20de%20trabalho/TEIP_2013_14/plano%20de%20melhoria_2013_14/relatorioTEIP%202011_2012_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andre/Ambiente%20de%20trabalho/Relat&#243;rio%2011_12/pedido%20de%20relat&#243;rio/relatorioTEIP%202011_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ulo/Desktop/reuni&#227;o_12_06_2013/plano%20de%20melhoria/relatorioTEIP%202011_2012_draft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andre/AppData/Local/Microsoft/Windows/INetCache/Content.Outlook/1QMU0ZM4/relatorioTEIP%2015_16_Parte%20I%20-%20C&#243;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Atualização de dados"/>
      <sheetName val="1_IAA"/>
      <sheetName val="2_Av I"/>
      <sheetName val="3_Av Ext"/>
      <sheetName val="4_Indisciplina"/>
      <sheetName val="5.1 - Metas Gerais"/>
      <sheetName val="6_Observações"/>
      <sheetName val="Anexo_I_Plano_Cap 2016_17"/>
      <sheetName val="Anexo_II_Perito_Externo 2016_17"/>
      <sheetName val="Folha1"/>
      <sheetName val="IAA_novo"/>
      <sheetName val="Q_21"/>
      <sheetName val="Q_22"/>
      <sheetName val="Q3_Bas"/>
      <sheetName val="Q3_Sec"/>
      <sheetName val="Q4_1"/>
      <sheetName val="Q4_2"/>
      <sheetName val="D_1"/>
      <sheetName val="D_2A"/>
      <sheetName val="D_2B"/>
      <sheetName val="D_3"/>
      <sheetName val="D_4"/>
      <sheetName val="AvExt_2014_15"/>
      <sheetName val="AvExt_2015_16"/>
      <sheetName val="AvExt_Nacional_15_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a:no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5.vml"/><Relationship Id="rId7" Type="http://schemas.openxmlformats.org/officeDocument/2006/relationships/ctrlProp" Target="../ctrlProps/ctrlProp47.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9.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pageSetUpPr fitToPage="1"/>
  </sheetPr>
  <dimension ref="A2:I48"/>
  <sheetViews>
    <sheetView showGridLines="0" topLeftCell="A4" workbookViewId="0">
      <selection activeCell="B34" sqref="B34"/>
    </sheetView>
  </sheetViews>
  <sheetFormatPr defaultRowHeight="16.5" customHeight="1" x14ac:dyDescent="0.2"/>
  <cols>
    <col min="1" max="1" width="5.140625" style="249" customWidth="1"/>
    <col min="2" max="2" width="14.7109375" style="4" customWidth="1"/>
    <col min="3" max="3" width="14.5703125" style="4" customWidth="1"/>
    <col min="4" max="4" width="15.42578125" style="4" customWidth="1"/>
    <col min="5" max="6" width="14.7109375" style="4" customWidth="1"/>
    <col min="7" max="7" width="17.42578125" style="4" customWidth="1"/>
    <col min="8" max="8" width="3.28515625" style="4" customWidth="1"/>
    <col min="9" max="16384" width="9.140625" style="4"/>
  </cols>
  <sheetData>
    <row r="2" spans="1:9" ht="26.25" customHeight="1" x14ac:dyDescent="0.2">
      <c r="A2" s="319" t="s">
        <v>492</v>
      </c>
      <c r="B2" s="320"/>
      <c r="C2" s="320"/>
      <c r="D2" s="320"/>
      <c r="E2" s="320"/>
      <c r="F2" s="320"/>
      <c r="G2" s="320"/>
      <c r="H2" s="320"/>
    </row>
    <row r="4" spans="1:9" ht="15" customHeight="1" x14ac:dyDescent="0.2">
      <c r="B4" s="2" t="s">
        <v>0</v>
      </c>
      <c r="G4" s="17" t="s">
        <v>103</v>
      </c>
    </row>
    <row r="5" spans="1:9" ht="18.75" hidden="1" customHeight="1" x14ac:dyDescent="0.2">
      <c r="B5" s="9">
        <v>38</v>
      </c>
      <c r="C5" s="9"/>
      <c r="D5" s="9"/>
      <c r="E5" s="9"/>
      <c r="F5" s="10">
        <v>312179</v>
      </c>
      <c r="G5" s="56">
        <v>312179</v>
      </c>
    </row>
    <row r="6" spans="1:9" s="61" customFormat="1" ht="16.5" customHeight="1" x14ac:dyDescent="0.2">
      <c r="A6" s="250"/>
      <c r="B6" s="58" t="s">
        <v>16</v>
      </c>
      <c r="C6" s="58"/>
      <c r="D6" s="58"/>
      <c r="E6" s="58"/>
      <c r="F6" s="59"/>
      <c r="G6" s="57">
        <v>312179</v>
      </c>
      <c r="H6" s="60"/>
      <c r="I6" s="60"/>
    </row>
    <row r="7" spans="1:9" s="61" customFormat="1" ht="16.5" customHeight="1" x14ac:dyDescent="0.2">
      <c r="A7" s="250"/>
      <c r="B7" s="62"/>
      <c r="C7" s="62"/>
      <c r="D7" s="62"/>
      <c r="E7" s="62"/>
      <c r="F7" s="63"/>
      <c r="G7" s="56"/>
      <c r="I7" s="60"/>
    </row>
    <row r="8" spans="1:9" ht="16.5" customHeight="1" x14ac:dyDescent="0.2">
      <c r="B8" s="6"/>
      <c r="C8" s="6"/>
      <c r="D8" s="6"/>
      <c r="E8" s="6"/>
      <c r="F8" s="7"/>
      <c r="G8" s="8"/>
    </row>
    <row r="9" spans="1:9" ht="50.25" customHeight="1" x14ac:dyDescent="0.2">
      <c r="B9" s="321" t="s">
        <v>451</v>
      </c>
      <c r="C9" s="322"/>
      <c r="D9" s="322"/>
      <c r="E9" s="322"/>
      <c r="F9" s="322"/>
      <c r="G9" s="323"/>
      <c r="I9" s="25"/>
    </row>
    <row r="10" spans="1:9" s="45" customFormat="1" ht="8.25" customHeight="1" x14ac:dyDescent="0.2">
      <c r="A10" s="249"/>
      <c r="B10" s="324"/>
      <c r="C10" s="324"/>
      <c r="D10" s="324"/>
      <c r="E10" s="324"/>
      <c r="F10" s="324"/>
      <c r="G10" s="324"/>
    </row>
    <row r="11" spans="1:9" s="21" customFormat="1" ht="41.25" hidden="1" customHeight="1" x14ac:dyDescent="0.2">
      <c r="A11" s="328" t="s">
        <v>176</v>
      </c>
      <c r="B11" s="329"/>
      <c r="C11" s="329"/>
      <c r="D11" s="329"/>
      <c r="E11" s="329"/>
      <c r="F11" s="329"/>
      <c r="G11" s="329"/>
      <c r="H11" s="330"/>
      <c r="I11" s="95"/>
    </row>
    <row r="12" spans="1:9" s="21" customFormat="1" ht="8.25" hidden="1" customHeight="1" x14ac:dyDescent="0.2">
      <c r="A12" s="251"/>
      <c r="B12" s="106"/>
      <c r="C12" s="106"/>
      <c r="D12" s="106"/>
      <c r="E12" s="106"/>
      <c r="F12" s="106"/>
      <c r="G12" s="106"/>
      <c r="H12" s="107"/>
      <c r="I12" s="95"/>
    </row>
    <row r="13" spans="1:9" s="45" customFormat="1" ht="16.5" hidden="1" customHeight="1" x14ac:dyDescent="0.2">
      <c r="A13" s="249"/>
      <c r="B13" s="332" t="s">
        <v>186</v>
      </c>
      <c r="C13" s="332"/>
      <c r="D13" s="332"/>
      <c r="E13" s="332"/>
      <c r="F13" s="332"/>
      <c r="G13" s="332"/>
    </row>
    <row r="14" spans="1:9" s="102" customFormat="1" ht="10.5" hidden="1" customHeight="1" x14ac:dyDescent="0.2">
      <c r="A14" s="252"/>
      <c r="B14" s="101"/>
      <c r="C14" s="101"/>
      <c r="D14" s="101"/>
      <c r="E14" s="101"/>
      <c r="F14" s="101"/>
      <c r="G14" s="101"/>
    </row>
    <row r="15" spans="1:9" s="103" customFormat="1" ht="27" hidden="1" customHeight="1" x14ac:dyDescent="0.2">
      <c r="A15" s="253"/>
      <c r="B15" s="325" t="s">
        <v>183</v>
      </c>
      <c r="C15" s="325"/>
      <c r="D15" s="325"/>
      <c r="E15" s="325"/>
      <c r="F15" s="325"/>
      <c r="G15" s="325"/>
    </row>
    <row r="16" spans="1:9" s="45" customFormat="1" ht="18" hidden="1" customHeight="1" x14ac:dyDescent="0.2">
      <c r="A16" s="249"/>
      <c r="B16" s="104"/>
      <c r="C16" s="104"/>
      <c r="D16" s="104"/>
      <c r="E16" s="104"/>
      <c r="F16" s="104"/>
      <c r="G16" s="104"/>
    </row>
    <row r="17" spans="1:9" s="45" customFormat="1" ht="16.5" hidden="1" customHeight="1" x14ac:dyDescent="0.2">
      <c r="A17" s="249"/>
      <c r="B17" s="332" t="s">
        <v>187</v>
      </c>
      <c r="C17" s="332"/>
      <c r="D17" s="332"/>
      <c r="E17" s="332"/>
      <c r="F17" s="332"/>
      <c r="G17" s="332"/>
    </row>
    <row r="18" spans="1:9" s="102" customFormat="1" ht="16.5" hidden="1" customHeight="1" x14ac:dyDescent="0.2">
      <c r="A18" s="252"/>
      <c r="B18" s="101"/>
      <c r="C18" s="101"/>
      <c r="D18" s="101"/>
      <c r="E18" s="101"/>
      <c r="F18" s="101"/>
      <c r="G18" s="101"/>
    </row>
    <row r="19" spans="1:9" s="105" customFormat="1" ht="16.5" hidden="1" customHeight="1" x14ac:dyDescent="0.2">
      <c r="A19" s="254"/>
      <c r="B19" s="333" t="s">
        <v>184</v>
      </c>
      <c r="C19" s="333"/>
      <c r="D19" s="333"/>
      <c r="E19" s="333"/>
      <c r="F19" s="333"/>
      <c r="G19" s="333"/>
    </row>
    <row r="20" spans="1:9" s="45" customFormat="1" ht="16.5" hidden="1" customHeight="1" x14ac:dyDescent="0.2">
      <c r="A20" s="249"/>
      <c r="B20" s="326" t="s">
        <v>180</v>
      </c>
      <c r="C20" s="326"/>
      <c r="D20" s="326"/>
      <c r="E20" s="326"/>
      <c r="F20" s="326"/>
      <c r="G20" s="326"/>
    </row>
    <row r="21" spans="1:9" s="45" customFormat="1" ht="25.5" hidden="1" customHeight="1" x14ac:dyDescent="0.2">
      <c r="A21" s="249"/>
      <c r="B21" s="327" t="s">
        <v>179</v>
      </c>
      <c r="C21" s="327"/>
      <c r="D21" s="327"/>
      <c r="E21" s="327"/>
      <c r="F21" s="327"/>
      <c r="G21" s="327"/>
    </row>
    <row r="22" spans="1:9" s="102" customFormat="1" ht="16.5" hidden="1" customHeight="1" x14ac:dyDescent="0.2">
      <c r="A22" s="252"/>
      <c r="B22" s="101"/>
      <c r="C22" s="101"/>
      <c r="D22" s="101"/>
      <c r="E22" s="101"/>
      <c r="F22" s="101"/>
      <c r="G22" s="101"/>
    </row>
    <row r="23" spans="1:9" s="105" customFormat="1" ht="16.5" hidden="1" customHeight="1" x14ac:dyDescent="0.2">
      <c r="A23" s="254"/>
      <c r="B23" s="333" t="s">
        <v>185</v>
      </c>
      <c r="C23" s="333"/>
      <c r="D23" s="333"/>
      <c r="E23" s="333"/>
      <c r="F23" s="333"/>
      <c r="G23" s="333"/>
    </row>
    <row r="24" spans="1:9" s="45" customFormat="1" ht="24" hidden="1" customHeight="1" x14ac:dyDescent="0.2">
      <c r="A24" s="249"/>
      <c r="B24" s="326" t="s">
        <v>181</v>
      </c>
      <c r="C24" s="326"/>
      <c r="D24" s="326"/>
      <c r="E24" s="326"/>
      <c r="F24" s="326"/>
      <c r="G24" s="326"/>
    </row>
    <row r="25" spans="1:9" ht="16.5" hidden="1" customHeight="1" x14ac:dyDescent="0.2">
      <c r="B25" s="64"/>
      <c r="C25" s="64"/>
      <c r="D25" s="64"/>
      <c r="E25" s="64"/>
      <c r="F25" s="64"/>
      <c r="G25" s="64"/>
    </row>
    <row r="26" spans="1:9" s="45" customFormat="1" ht="21.75" customHeight="1" thickBot="1" x14ac:dyDescent="0.25">
      <c r="A26" s="255"/>
      <c r="B26" s="65" t="s">
        <v>102</v>
      </c>
      <c r="C26" s="69"/>
      <c r="D26" s="69"/>
      <c r="E26" s="69"/>
      <c r="F26" s="69"/>
      <c r="G26" s="69"/>
    </row>
    <row r="27" spans="1:9" ht="9" customHeight="1" thickTop="1" x14ac:dyDescent="0.2">
      <c r="B27" s="64"/>
      <c r="C27" s="64"/>
      <c r="D27" s="64"/>
      <c r="E27" s="64"/>
      <c r="F27" s="64"/>
      <c r="G27" s="64"/>
    </row>
    <row r="28" spans="1:9" ht="7.5" hidden="1" customHeight="1" x14ac:dyDescent="0.2">
      <c r="B28" s="6"/>
      <c r="C28" s="6"/>
      <c r="D28" s="6"/>
      <c r="E28" s="6"/>
      <c r="F28" s="7"/>
      <c r="G28" s="8"/>
    </row>
    <row r="29" spans="1:9" s="45" customFormat="1" ht="16.5" customHeight="1" x14ac:dyDescent="0.2">
      <c r="A29" s="255"/>
      <c r="B29" s="15" t="s">
        <v>4</v>
      </c>
      <c r="I29" s="26"/>
    </row>
    <row r="30" spans="1:9" s="16" customFormat="1" ht="16.5" customHeight="1" x14ac:dyDescent="0.2">
      <c r="A30" s="256" t="s">
        <v>333</v>
      </c>
      <c r="B30" s="315" t="s">
        <v>449</v>
      </c>
      <c r="C30" s="315"/>
      <c r="D30" s="315"/>
      <c r="E30" s="315"/>
      <c r="F30" s="315"/>
      <c r="G30" s="315"/>
      <c r="H30" s="231"/>
      <c r="I30" s="66"/>
    </row>
    <row r="31" spans="1:9" s="16" customFormat="1" ht="16.5" customHeight="1" x14ac:dyDescent="0.2">
      <c r="A31" s="256" t="s">
        <v>334</v>
      </c>
      <c r="B31" s="315" t="s">
        <v>276</v>
      </c>
      <c r="C31" s="315"/>
      <c r="D31" s="315"/>
      <c r="E31" s="315"/>
      <c r="F31" s="315"/>
      <c r="G31" s="315"/>
      <c r="H31" s="291"/>
      <c r="I31" s="66"/>
    </row>
    <row r="32" spans="1:9" s="16" customFormat="1" ht="16.5" customHeight="1" x14ac:dyDescent="0.2">
      <c r="A32" s="256" t="s">
        <v>337</v>
      </c>
      <c r="B32" s="315" t="s">
        <v>277</v>
      </c>
      <c r="C32" s="315"/>
      <c r="D32" s="315"/>
      <c r="E32" s="315"/>
      <c r="F32" s="315"/>
      <c r="G32" s="315"/>
      <c r="H32" s="231"/>
      <c r="I32" s="66"/>
    </row>
    <row r="33" spans="1:9" s="16" customFormat="1" ht="16.5" customHeight="1" x14ac:dyDescent="0.2">
      <c r="A33" s="256" t="s">
        <v>338</v>
      </c>
      <c r="B33" s="315" t="s">
        <v>450</v>
      </c>
      <c r="C33" s="315"/>
      <c r="D33" s="315"/>
      <c r="E33" s="315"/>
      <c r="F33" s="315"/>
      <c r="G33" s="315"/>
      <c r="H33" s="231"/>
      <c r="I33" s="66"/>
    </row>
    <row r="34" spans="1:9" s="16" customFormat="1" ht="16.5" customHeight="1" x14ac:dyDescent="0.2">
      <c r="A34" s="256" t="s">
        <v>428</v>
      </c>
      <c r="B34" s="305" t="s">
        <v>327</v>
      </c>
      <c r="C34" s="247"/>
      <c r="D34" s="247"/>
      <c r="E34" s="247"/>
      <c r="F34" s="247"/>
      <c r="G34" s="247"/>
      <c r="H34" s="246"/>
      <c r="I34" s="66"/>
    </row>
    <row r="35" spans="1:9" s="16" customFormat="1" ht="16.5" customHeight="1" x14ac:dyDescent="0.2">
      <c r="A35" s="257" t="s">
        <v>341</v>
      </c>
      <c r="B35" s="317" t="s">
        <v>328</v>
      </c>
      <c r="C35" s="317"/>
      <c r="D35" s="317"/>
      <c r="E35" s="317"/>
      <c r="F35" s="317"/>
      <c r="G35" s="317"/>
      <c r="H35" s="317"/>
    </row>
    <row r="36" spans="1:9" s="248" customFormat="1" ht="30" customHeight="1" x14ac:dyDescent="0.2">
      <c r="A36" s="258" t="s">
        <v>339</v>
      </c>
      <c r="B36" s="331" t="s">
        <v>336</v>
      </c>
      <c r="C36" s="331"/>
      <c r="D36" s="331"/>
      <c r="E36" s="331"/>
      <c r="F36" s="331"/>
      <c r="G36" s="331"/>
      <c r="H36" s="331"/>
    </row>
    <row r="37" spans="1:9" s="16" customFormat="1" ht="16.5" customHeight="1" x14ac:dyDescent="0.2">
      <c r="A37" s="257" t="s">
        <v>340</v>
      </c>
      <c r="B37" s="269" t="s">
        <v>335</v>
      </c>
      <c r="C37" s="234"/>
      <c r="D37" s="234"/>
      <c r="E37" s="234"/>
      <c r="F37" s="234"/>
      <c r="G37" s="234"/>
      <c r="H37" s="234"/>
    </row>
    <row r="38" spans="1:9" s="16" customFormat="1" ht="16.5" customHeight="1" x14ac:dyDescent="0.2">
      <c r="A38" s="257" t="s">
        <v>400</v>
      </c>
      <c r="B38" s="306" t="s">
        <v>404</v>
      </c>
      <c r="C38" s="269"/>
      <c r="D38" s="269"/>
      <c r="E38" s="269"/>
      <c r="F38" s="269"/>
      <c r="G38" s="269"/>
      <c r="H38" s="269"/>
    </row>
    <row r="39" spans="1:9" s="16" customFormat="1" ht="16.5" customHeight="1" x14ac:dyDescent="0.2">
      <c r="A39" s="257" t="s">
        <v>429</v>
      </c>
      <c r="B39" s="306" t="s">
        <v>430</v>
      </c>
      <c r="C39" s="291"/>
      <c r="D39" s="291"/>
      <c r="E39" s="291"/>
      <c r="F39" s="291"/>
      <c r="G39" s="291"/>
      <c r="H39" s="291"/>
    </row>
    <row r="40" spans="1:9" s="117" customFormat="1" ht="16.5" customHeight="1" x14ac:dyDescent="0.2">
      <c r="A40" s="257" t="s">
        <v>342</v>
      </c>
      <c r="B40" s="316" t="s">
        <v>274</v>
      </c>
      <c r="C40" s="316"/>
      <c r="D40" s="316"/>
      <c r="E40" s="316"/>
      <c r="F40" s="316"/>
      <c r="G40" s="316"/>
      <c r="H40" s="316"/>
    </row>
    <row r="41" spans="1:9" s="16" customFormat="1" ht="16.5" customHeight="1" x14ac:dyDescent="0.2">
      <c r="A41" s="256" t="s">
        <v>343</v>
      </c>
      <c r="B41" s="317" t="s">
        <v>75</v>
      </c>
      <c r="C41" s="317"/>
      <c r="D41" s="317"/>
      <c r="E41" s="317"/>
      <c r="F41" s="317"/>
      <c r="G41" s="317"/>
      <c r="H41" s="317"/>
    </row>
    <row r="42" spans="1:9" s="16" customFormat="1" ht="16.5" customHeight="1" x14ac:dyDescent="0.2">
      <c r="A42" s="256" t="s">
        <v>344</v>
      </c>
      <c r="B42" s="317" t="s">
        <v>182</v>
      </c>
      <c r="C42" s="317"/>
      <c r="D42" s="317"/>
      <c r="E42" s="317"/>
      <c r="F42" s="317"/>
      <c r="G42" s="317"/>
      <c r="H42" s="317"/>
    </row>
    <row r="43" spans="1:9" s="16" customFormat="1" ht="16.5" customHeight="1" x14ac:dyDescent="0.2">
      <c r="A43" s="257" t="s">
        <v>345</v>
      </c>
      <c r="B43" s="317" t="s">
        <v>401</v>
      </c>
      <c r="C43" s="317"/>
      <c r="D43" s="317"/>
      <c r="E43" s="317"/>
      <c r="F43" s="317"/>
      <c r="G43" s="317"/>
      <c r="H43" s="317"/>
    </row>
    <row r="44" spans="1:9" s="68" customFormat="1" ht="16.5" customHeight="1" x14ac:dyDescent="0.2">
      <c r="A44" s="257" t="s">
        <v>346</v>
      </c>
      <c r="B44" s="318" t="s">
        <v>275</v>
      </c>
      <c r="C44" s="318"/>
      <c r="D44" s="318"/>
      <c r="E44" s="318"/>
      <c r="F44" s="318"/>
      <c r="G44" s="318"/>
      <c r="H44" s="318"/>
      <c r="I44" s="67"/>
    </row>
    <row r="45" spans="1:9" s="16" customFormat="1" ht="16.5" customHeight="1" x14ac:dyDescent="0.2">
      <c r="A45" s="257" t="s">
        <v>347</v>
      </c>
      <c r="B45" s="317" t="s">
        <v>387</v>
      </c>
      <c r="C45" s="317"/>
      <c r="D45" s="317"/>
      <c r="E45" s="317"/>
      <c r="F45" s="317"/>
      <c r="G45" s="317"/>
      <c r="H45" s="317"/>
      <c r="I45" s="67"/>
    </row>
    <row r="46" spans="1:9" ht="2.25" customHeight="1" x14ac:dyDescent="0.2">
      <c r="A46" s="259"/>
    </row>
    <row r="47" spans="1:9" s="232" customFormat="1" ht="21" customHeight="1" x14ac:dyDescent="0.2">
      <c r="A47" s="315" t="s">
        <v>414</v>
      </c>
      <c r="B47" s="315"/>
      <c r="C47" s="315"/>
      <c r="D47" s="315"/>
      <c r="E47" s="315"/>
      <c r="F47" s="315"/>
      <c r="G47" s="315"/>
    </row>
    <row r="48" spans="1:9" s="232" customFormat="1" ht="21" customHeight="1" x14ac:dyDescent="0.2">
      <c r="A48" s="315" t="s">
        <v>413</v>
      </c>
      <c r="B48" s="315"/>
      <c r="C48" s="315"/>
      <c r="D48" s="315"/>
      <c r="E48" s="315"/>
      <c r="F48" s="315"/>
      <c r="G48" s="315"/>
    </row>
  </sheetData>
  <sheetProtection password="DC9F" sheet="1"/>
  <mergeCells count="26">
    <mergeCell ref="B21:G21"/>
    <mergeCell ref="A11:H11"/>
    <mergeCell ref="B35:H35"/>
    <mergeCell ref="B36:H36"/>
    <mergeCell ref="B13:G13"/>
    <mergeCell ref="B17:G17"/>
    <mergeCell ref="B19:G19"/>
    <mergeCell ref="B23:G23"/>
    <mergeCell ref="B24:G24"/>
    <mergeCell ref="A2:H2"/>
    <mergeCell ref="B9:G9"/>
    <mergeCell ref="B10:G10"/>
    <mergeCell ref="B15:G15"/>
    <mergeCell ref="B20:G20"/>
    <mergeCell ref="A47:G47"/>
    <mergeCell ref="A48:G48"/>
    <mergeCell ref="B30:G30"/>
    <mergeCell ref="B32:G32"/>
    <mergeCell ref="B33:G33"/>
    <mergeCell ref="B40:H40"/>
    <mergeCell ref="B45:H45"/>
    <mergeCell ref="B41:H41"/>
    <mergeCell ref="B44:H44"/>
    <mergeCell ref="B42:H42"/>
    <mergeCell ref="B43:H43"/>
    <mergeCell ref="B31:G31"/>
  </mergeCells>
  <phoneticPr fontId="20" type="noConversion"/>
  <hyperlinks>
    <hyperlink ref="B41:H41" location="'Q5'!A1" display="Grau de satisfação com o acompanhamento prestado pela DGE e pelo Perito Externo"/>
    <hyperlink ref="B45:H45" location="'Q9'!A1" display="Comentários"/>
    <hyperlink ref="B42:H42" location="'Q6'!A1" display="Ponto de situação relativamente ao trabalho em rede"/>
    <hyperlink ref="B30:G30" location="'Q1'!A1" display="1.1 Processo de transição do pré-escolar para 1.º ano de escolaridade"/>
    <hyperlink ref="B32:G32" location="'Q1'!A27" display="Articulação entres os professores do 1.º ano de escolaridade e os Pais e/ou Encarregados de Educação"/>
    <hyperlink ref="B33:G33" location="'Q1'!A41" display="Práticas de ensino e aprendizagem utilizadas no 1.º ano de escolaridade"/>
    <hyperlink ref="B35:H35" location="'Q2'!A1" display="Ações do Plano Plurianual de Melhoria - Balanço"/>
    <hyperlink ref="B36:H36" location="'Q3'!A1" display="Ações por tipologia  - Balanço"/>
    <hyperlink ref="B40:H40" location="'Q4'!A1" display="Parcerias "/>
    <hyperlink ref="B43:H43" location="'Q7'!A1" display="Ações de capacitação realizadas em 2014/15 - Balanço"/>
    <hyperlink ref="B44:H44" location="'Q8'!A1" display="Monitorização e Avaliação do PPM "/>
    <hyperlink ref="A47:G47" location="'Anexo_I_Plano_Cap 2017_18'!Títulos_de_Impressão" display="Anexo I - Plano de Capacitação para 2017/18 - Atualização de dados em falta"/>
    <hyperlink ref="A48:G48" location="'Anexo_II_Perito_Externo 2017_18'!Títulos_de_Impressão" display="Anexo II - Plano de Ação do/a Perito/a Externo/a para 2017/18 - Preenchimento ou atualização de dados"/>
    <hyperlink ref="B37" location="Q3_cont!A1" display="Levantamento dos procedimentos adotados sempre que, sem justificação prévia, um aluno falta a uma aula"/>
    <hyperlink ref="B34" location="'Q1'!A62" display="Participação dos alunos, dos pais e das famílias na escola"/>
    <hyperlink ref="B38" location="Q3_cont!A16" display="Possuem um sistema de deteção precoce dos riscos de insucesso?"/>
    <hyperlink ref="B31:G31" location="'Q1'!A1" display="1.1 Processo de transição do pré-escolar para 1.º ano de escolaridade"/>
    <hyperlink ref="B39" location="Q3_cont!A22" display="Possuem um sistema de monitorização de ocorrências disciplinares?"/>
  </hyperlink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oddHeader>&amp;L&amp;G&amp;R&amp;G</oddHeader>
    <oddFooter>&amp;LPrograma TEIP3 / DGE&amp;RVersão de &amp;D &amp;T</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20">
    <pageSetUpPr fitToPage="1"/>
  </sheetPr>
  <dimension ref="A1:CF44"/>
  <sheetViews>
    <sheetView showGridLines="0" zoomScale="115" zoomScaleNormal="115" workbookViewId="0">
      <selection activeCell="A40" sqref="A40:G40"/>
    </sheetView>
  </sheetViews>
  <sheetFormatPr defaultRowHeight="12.75" x14ac:dyDescent="0.2"/>
  <cols>
    <col min="1" max="7" width="14.42578125" customWidth="1"/>
    <col min="8" max="8" width="9.140625" hidden="1" customWidth="1"/>
  </cols>
  <sheetData>
    <row r="1" spans="1:21" s="45" customFormat="1" ht="30" customHeight="1" x14ac:dyDescent="0.2">
      <c r="A1" s="212" t="str">
        <f>IF(Início!B6&lt;&gt;"",Início!B6,"")</f>
        <v>Agrupamento de Escolas de Pedome</v>
      </c>
      <c r="B1" s="49"/>
      <c r="C1" s="50"/>
      <c r="D1" s="50"/>
      <c r="E1" s="50"/>
      <c r="F1" s="50"/>
      <c r="G1" s="19">
        <f>IF(Início!G5&gt;0,Início!G5,"")</f>
        <v>312179</v>
      </c>
      <c r="H1" s="45">
        <f>G1</f>
        <v>312179</v>
      </c>
    </row>
    <row r="2" spans="1:21" s="46" customFormat="1" x14ac:dyDescent="0.2">
      <c r="E2" s="225" t="s">
        <v>1</v>
      </c>
      <c r="F2" s="47" t="s">
        <v>3</v>
      </c>
      <c r="G2" s="159" t="s">
        <v>2</v>
      </c>
    </row>
    <row r="3" spans="1:21" s="35" customFormat="1" ht="25.5" customHeight="1" x14ac:dyDescent="0.2">
      <c r="A3" s="353" t="s">
        <v>264</v>
      </c>
      <c r="B3" s="380"/>
      <c r="C3" s="380"/>
      <c r="D3" s="380"/>
      <c r="E3" s="454"/>
      <c r="F3" s="454"/>
      <c r="G3" s="454"/>
    </row>
    <row r="4" spans="1:21" ht="7.5" customHeight="1" x14ac:dyDescent="0.2"/>
    <row r="5" spans="1:21" s="35" customFormat="1" ht="30" customHeight="1" x14ac:dyDescent="0.2">
      <c r="A5" s="353" t="s">
        <v>389</v>
      </c>
      <c r="B5" s="380"/>
      <c r="C5" s="380"/>
      <c r="D5" s="380"/>
      <c r="E5" s="454"/>
      <c r="F5" s="454"/>
      <c r="G5" s="454"/>
    </row>
    <row r="6" spans="1:21" ht="7.5" customHeight="1" x14ac:dyDescent="0.2"/>
    <row r="7" spans="1:21" s="35" customFormat="1" ht="30" customHeight="1" x14ac:dyDescent="0.2">
      <c r="A7" s="353" t="s">
        <v>388</v>
      </c>
      <c r="B7" s="380"/>
      <c r="C7" s="380"/>
      <c r="D7" s="380"/>
      <c r="E7" s="454"/>
      <c r="F7" s="454"/>
      <c r="G7" s="454"/>
    </row>
    <row r="8" spans="1:21" ht="7.5" customHeight="1" x14ac:dyDescent="0.2">
      <c r="A8" s="151"/>
      <c r="B8" s="151"/>
      <c r="C8" s="151"/>
      <c r="D8" s="151"/>
      <c r="E8" s="151"/>
      <c r="F8" s="151"/>
      <c r="G8" s="151"/>
      <c r="H8" s="151"/>
      <c r="I8" s="151"/>
      <c r="J8" s="151"/>
      <c r="K8" s="151"/>
      <c r="L8" s="151"/>
      <c r="M8" s="151"/>
      <c r="N8" s="151"/>
      <c r="O8" s="151"/>
      <c r="P8" s="151"/>
      <c r="Q8" s="151"/>
      <c r="R8" s="151"/>
      <c r="S8" s="151"/>
      <c r="T8" s="151"/>
      <c r="U8" s="24"/>
    </row>
    <row r="9" spans="1:21" ht="18" customHeight="1" x14ac:dyDescent="0.2">
      <c r="A9" s="151"/>
      <c r="B9" s="151"/>
      <c r="C9" s="151"/>
      <c r="D9" s="151"/>
      <c r="E9" s="151"/>
      <c r="F9" s="151"/>
      <c r="G9" s="151"/>
      <c r="H9" s="286" t="b">
        <v>0</v>
      </c>
      <c r="I9" s="151"/>
      <c r="J9" s="151"/>
      <c r="K9" s="151"/>
      <c r="L9" s="151"/>
      <c r="M9" s="151"/>
      <c r="N9" s="151"/>
      <c r="O9" s="151"/>
      <c r="P9" s="151"/>
      <c r="Q9" s="151"/>
      <c r="R9" s="151"/>
      <c r="S9" s="151"/>
      <c r="T9" s="151"/>
      <c r="U9" s="273"/>
    </row>
    <row r="10" spans="1:21" ht="18" customHeight="1" x14ac:dyDescent="0.2">
      <c r="A10" s="151"/>
      <c r="B10" s="151"/>
      <c r="C10" s="151"/>
      <c r="D10" s="151"/>
      <c r="E10" s="151"/>
      <c r="F10" s="151"/>
      <c r="G10" s="151"/>
      <c r="H10" s="286" t="b">
        <v>0</v>
      </c>
      <c r="I10" s="151"/>
      <c r="J10" s="151"/>
      <c r="K10" s="151"/>
      <c r="L10" s="151"/>
      <c r="M10" s="151"/>
      <c r="N10" s="151"/>
      <c r="O10" s="151"/>
      <c r="P10" s="151"/>
      <c r="Q10" s="151"/>
      <c r="R10" s="151"/>
      <c r="S10" s="151"/>
      <c r="T10" s="151"/>
      <c r="U10" s="273"/>
    </row>
    <row r="11" spans="1:21" ht="18" customHeight="1" x14ac:dyDescent="0.2">
      <c r="A11" s="151"/>
      <c r="B11" s="151"/>
      <c r="C11" s="151"/>
      <c r="D11" s="151"/>
      <c r="E11" s="151"/>
      <c r="F11" s="151"/>
      <c r="G11" s="151"/>
      <c r="H11" s="286" t="b">
        <v>0</v>
      </c>
      <c r="I11" s="151"/>
      <c r="J11" s="151"/>
      <c r="K11" s="151"/>
      <c r="L11" s="151"/>
      <c r="M11" s="151"/>
      <c r="N11" s="151"/>
      <c r="O11" s="151"/>
      <c r="P11" s="151"/>
      <c r="Q11" s="151"/>
      <c r="R11" s="151"/>
      <c r="S11" s="151"/>
      <c r="T11" s="151"/>
      <c r="U11" s="273"/>
    </row>
    <row r="12" spans="1:21" ht="18" customHeight="1" x14ac:dyDescent="0.2">
      <c r="A12" s="151"/>
      <c r="B12" s="151"/>
      <c r="C12" s="151"/>
      <c r="D12" s="151"/>
      <c r="E12" s="151"/>
      <c r="F12" s="151"/>
      <c r="G12" s="151"/>
      <c r="H12" s="286" t="b">
        <v>0</v>
      </c>
      <c r="I12" s="151"/>
      <c r="J12" s="151"/>
      <c r="K12" s="151"/>
      <c r="L12" s="151"/>
      <c r="M12" s="151"/>
      <c r="N12" s="151"/>
      <c r="O12" s="151"/>
      <c r="P12" s="151"/>
      <c r="Q12" s="151"/>
      <c r="R12" s="151"/>
      <c r="S12" s="151"/>
      <c r="T12" s="151"/>
      <c r="U12" s="273"/>
    </row>
    <row r="13" spans="1:21" ht="18" customHeight="1" x14ac:dyDescent="0.2">
      <c r="A13" s="151"/>
      <c r="B13" s="151"/>
      <c r="C13" s="151"/>
      <c r="D13" s="151"/>
      <c r="E13" s="151"/>
      <c r="F13" s="151"/>
      <c r="G13" s="151"/>
      <c r="H13" s="286" t="b">
        <v>0</v>
      </c>
      <c r="I13" s="151"/>
      <c r="J13" s="151"/>
      <c r="K13" s="151"/>
      <c r="L13" s="151"/>
      <c r="M13" s="151"/>
      <c r="N13" s="151"/>
      <c r="O13" s="151"/>
      <c r="P13" s="151"/>
      <c r="Q13" s="151"/>
      <c r="R13" s="151"/>
      <c r="S13" s="151"/>
      <c r="T13" s="151"/>
      <c r="U13" s="273"/>
    </row>
    <row r="14" spans="1:21" s="92" customFormat="1" ht="7.5" customHeight="1" x14ac:dyDescent="0.2">
      <c r="A14" s="150"/>
      <c r="B14" s="150"/>
      <c r="C14" s="150"/>
      <c r="D14" s="150"/>
      <c r="E14" s="150"/>
      <c r="F14" s="150"/>
      <c r="G14" s="150"/>
      <c r="H14" s="150"/>
      <c r="I14" s="150"/>
      <c r="J14" s="150"/>
      <c r="K14" s="150"/>
      <c r="L14" s="150"/>
      <c r="M14" s="150"/>
      <c r="N14" s="150"/>
      <c r="O14" s="150"/>
      <c r="P14" s="150"/>
      <c r="Q14" s="150"/>
      <c r="R14" s="150"/>
      <c r="S14" s="150"/>
      <c r="T14" s="150"/>
      <c r="U14" s="24"/>
    </row>
    <row r="15" spans="1:21" s="35" customFormat="1" ht="18" customHeight="1" x14ac:dyDescent="0.2">
      <c r="A15" s="353" t="s">
        <v>390</v>
      </c>
      <c r="B15" s="380"/>
      <c r="C15" s="380"/>
      <c r="D15" s="380"/>
      <c r="E15" s="454"/>
      <c r="F15" s="454"/>
      <c r="G15" s="454"/>
    </row>
    <row r="16" spans="1:21" s="35" customFormat="1" ht="7.5" customHeight="1" x14ac:dyDescent="0.2">
      <c r="A16" s="224"/>
      <c r="B16" s="217"/>
      <c r="C16" s="217"/>
      <c r="D16" s="217"/>
      <c r="E16" s="219"/>
      <c r="F16" s="219"/>
      <c r="G16" s="219"/>
    </row>
    <row r="17" spans="1:84" s="35" customFormat="1" ht="31.5" customHeight="1" x14ac:dyDescent="0.2">
      <c r="A17" s="460" t="s">
        <v>391</v>
      </c>
      <c r="B17" s="461"/>
      <c r="C17" s="461"/>
      <c r="D17" s="461"/>
      <c r="E17" s="461"/>
      <c r="F17" s="462"/>
      <c r="G17" s="287" t="s">
        <v>311</v>
      </c>
    </row>
    <row r="18" spans="1:84" s="35" customFormat="1" ht="7.5" customHeight="1" x14ac:dyDescent="0.2">
      <c r="A18" s="224"/>
      <c r="B18" s="217"/>
      <c r="C18" s="217"/>
      <c r="D18" s="217"/>
      <c r="E18" s="219"/>
      <c r="F18" s="219"/>
      <c r="G18" s="219"/>
    </row>
    <row r="19" spans="1:84" s="46" customFormat="1" ht="29.25" customHeight="1" x14ac:dyDescent="0.2">
      <c r="A19" s="394" t="s">
        <v>392</v>
      </c>
      <c r="B19" s="394"/>
      <c r="C19" s="394"/>
      <c r="D19" s="394"/>
      <c r="E19" s="394"/>
      <c r="F19" s="394"/>
      <c r="G19" s="394"/>
      <c r="H19" s="394"/>
      <c r="I19" s="110"/>
      <c r="J19" s="94"/>
      <c r="K19" s="143"/>
      <c r="L19" s="143"/>
      <c r="M19" s="143"/>
      <c r="N19" s="143"/>
      <c r="O19" s="143"/>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row>
    <row r="20" spans="1:84" s="46" customFormat="1" ht="81" customHeight="1" x14ac:dyDescent="0.2">
      <c r="A20" s="395" t="s">
        <v>542</v>
      </c>
      <c r="B20" s="396"/>
      <c r="C20" s="396"/>
      <c r="D20" s="396"/>
      <c r="E20" s="396"/>
      <c r="F20" s="396"/>
      <c r="G20" s="397"/>
      <c r="H20" s="110"/>
      <c r="I20" s="94"/>
      <c r="J20" s="143"/>
      <c r="K20" s="143"/>
      <c r="L20" s="143"/>
      <c r="M20" s="143"/>
      <c r="N20" s="143"/>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row>
    <row r="21" spans="1:84" s="35" customFormat="1" ht="7.5" customHeight="1" x14ac:dyDescent="0.2">
      <c r="A21" s="224"/>
      <c r="B21" s="217"/>
      <c r="C21" s="217"/>
      <c r="D21" s="217"/>
      <c r="E21" s="271"/>
      <c r="F21" s="271"/>
      <c r="G21" s="271"/>
    </row>
    <row r="22" spans="1:84" s="35" customFormat="1" ht="31.5" customHeight="1" x14ac:dyDescent="0.2">
      <c r="A22" s="460" t="s">
        <v>393</v>
      </c>
      <c r="B22" s="461"/>
      <c r="C22" s="461"/>
      <c r="D22" s="461"/>
      <c r="E22" s="461"/>
      <c r="F22" s="462"/>
      <c r="G22" s="287" t="s">
        <v>312</v>
      </c>
    </row>
    <row r="23" spans="1:84" s="35" customFormat="1" ht="7.5" customHeight="1" x14ac:dyDescent="0.2">
      <c r="A23" s="224"/>
      <c r="B23" s="217"/>
      <c r="C23" s="217"/>
      <c r="D23" s="217"/>
      <c r="E23" s="271"/>
      <c r="F23" s="271"/>
      <c r="G23" s="271"/>
    </row>
    <row r="24" spans="1:84" s="46" customFormat="1" ht="29.25" customHeight="1" x14ac:dyDescent="0.2">
      <c r="A24" s="394" t="s">
        <v>394</v>
      </c>
      <c r="B24" s="394"/>
      <c r="C24" s="394"/>
      <c r="D24" s="394"/>
      <c r="E24" s="394"/>
      <c r="F24" s="394"/>
      <c r="G24" s="394"/>
      <c r="H24" s="394"/>
      <c r="I24" s="110"/>
      <c r="J24" s="94"/>
      <c r="K24" s="143"/>
      <c r="L24" s="143"/>
      <c r="M24" s="143"/>
      <c r="N24" s="143"/>
      <c r="O24" s="143"/>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row>
    <row r="25" spans="1:84" s="46" customFormat="1" ht="81" customHeight="1" x14ac:dyDescent="0.2">
      <c r="A25" s="395"/>
      <c r="B25" s="396"/>
      <c r="C25" s="396"/>
      <c r="D25" s="396"/>
      <c r="E25" s="396"/>
      <c r="F25" s="396"/>
      <c r="G25" s="397"/>
      <c r="H25" s="110"/>
      <c r="I25" s="94"/>
      <c r="J25" s="143"/>
      <c r="K25" s="143"/>
      <c r="L25" s="143"/>
      <c r="M25" s="143"/>
      <c r="N25" s="143"/>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row>
    <row r="26" spans="1:84" s="35" customFormat="1" ht="7.5" customHeight="1" x14ac:dyDescent="0.2">
      <c r="A26" s="224"/>
      <c r="B26" s="217"/>
      <c r="C26" s="217"/>
      <c r="D26" s="217"/>
      <c r="E26" s="271"/>
      <c r="F26" s="271"/>
      <c r="G26" s="271"/>
    </row>
    <row r="27" spans="1:84" s="35" customFormat="1" ht="18.75" customHeight="1" x14ac:dyDescent="0.2">
      <c r="A27" s="460" t="s">
        <v>395</v>
      </c>
      <c r="B27" s="461"/>
      <c r="C27" s="461"/>
      <c r="D27" s="461"/>
      <c r="E27" s="461"/>
      <c r="F27" s="462"/>
      <c r="G27" s="287" t="s">
        <v>311</v>
      </c>
    </row>
    <row r="28" spans="1:84" s="35" customFormat="1" ht="7.5" customHeight="1" x14ac:dyDescent="0.2">
      <c r="A28" s="224"/>
      <c r="B28" s="217"/>
      <c r="C28" s="217"/>
      <c r="D28" s="217"/>
      <c r="E28" s="271"/>
      <c r="F28" s="271"/>
      <c r="G28" s="271"/>
    </row>
    <row r="29" spans="1:84" s="46" customFormat="1" ht="29.25" customHeight="1" x14ac:dyDescent="0.2">
      <c r="A29" s="394" t="s">
        <v>396</v>
      </c>
      <c r="B29" s="394"/>
      <c r="C29" s="394"/>
      <c r="D29" s="394"/>
      <c r="E29" s="394"/>
      <c r="F29" s="394"/>
      <c r="G29" s="394"/>
      <c r="H29" s="394"/>
      <c r="I29" s="110"/>
      <c r="J29" s="94"/>
      <c r="K29" s="143"/>
      <c r="L29" s="143"/>
      <c r="M29" s="143"/>
      <c r="N29" s="143"/>
      <c r="O29" s="143"/>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row>
    <row r="30" spans="1:84" s="46" customFormat="1" ht="81" customHeight="1" x14ac:dyDescent="0.2">
      <c r="A30" s="395" t="s">
        <v>556</v>
      </c>
      <c r="B30" s="396"/>
      <c r="C30" s="396"/>
      <c r="D30" s="396"/>
      <c r="E30" s="396"/>
      <c r="F30" s="396"/>
      <c r="G30" s="397"/>
      <c r="H30" s="110"/>
      <c r="I30" s="94"/>
      <c r="J30" s="143"/>
      <c r="K30" s="143"/>
      <c r="L30" s="143"/>
      <c r="M30" s="143"/>
      <c r="N30" s="143"/>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row>
    <row r="31" spans="1:84" s="35" customFormat="1" ht="7.5" customHeight="1" x14ac:dyDescent="0.2">
      <c r="A31" s="224"/>
      <c r="B31" s="217"/>
      <c r="C31" s="217"/>
      <c r="D31" s="217"/>
      <c r="E31" s="271"/>
      <c r="F31" s="271"/>
      <c r="G31" s="271"/>
    </row>
    <row r="32" spans="1:84" s="20" customFormat="1" ht="18.75" customHeight="1" x14ac:dyDescent="0.25">
      <c r="A32" s="432" t="s">
        <v>397</v>
      </c>
      <c r="B32" s="459"/>
      <c r="C32" s="459"/>
      <c r="D32" s="459"/>
      <c r="E32" s="459"/>
      <c r="F32" s="459"/>
      <c r="G32" s="459"/>
    </row>
    <row r="33" spans="1:7" s="20" customFormat="1" ht="6.75" customHeight="1" x14ac:dyDescent="0.2"/>
    <row r="34" spans="1:7" s="20" customFormat="1" ht="18.75" customHeight="1" x14ac:dyDescent="0.25">
      <c r="A34" s="463" t="s">
        <v>399</v>
      </c>
      <c r="B34" s="464"/>
      <c r="C34" s="464"/>
      <c r="D34" s="464"/>
      <c r="E34" s="464"/>
      <c r="F34" s="464"/>
      <c r="G34" s="464"/>
    </row>
    <row r="35" spans="1:7" s="20" customFormat="1" ht="6.75" customHeight="1" x14ac:dyDescent="0.2"/>
    <row r="36" spans="1:7" s="20" customFormat="1" ht="99" customHeight="1" x14ac:dyDescent="0.2">
      <c r="A36" s="465" t="s">
        <v>543</v>
      </c>
      <c r="B36" s="466"/>
      <c r="C36" s="466"/>
      <c r="D36" s="466"/>
      <c r="E36" s="466"/>
      <c r="F36" s="466"/>
      <c r="G36" s="467"/>
    </row>
    <row r="37" spans="1:7" s="20" customFormat="1" ht="6.75" customHeight="1" x14ac:dyDescent="0.2"/>
    <row r="38" spans="1:7" s="20" customFormat="1" ht="32.25" customHeight="1" x14ac:dyDescent="0.25">
      <c r="A38" s="463" t="s">
        <v>398</v>
      </c>
      <c r="B38" s="464"/>
      <c r="C38" s="464"/>
      <c r="D38" s="464"/>
      <c r="E38" s="464"/>
      <c r="F38" s="464"/>
      <c r="G38" s="464"/>
    </row>
    <row r="39" spans="1:7" s="20" customFormat="1" ht="6.75" customHeight="1" x14ac:dyDescent="0.2"/>
    <row r="40" spans="1:7" s="20" customFormat="1" ht="99" customHeight="1" x14ac:dyDescent="0.2">
      <c r="A40" s="465" t="s">
        <v>557</v>
      </c>
      <c r="B40" s="466"/>
      <c r="C40" s="466"/>
      <c r="D40" s="466"/>
      <c r="E40" s="466"/>
      <c r="F40" s="466"/>
      <c r="G40" s="467"/>
    </row>
    <row r="41" spans="1:7" s="20" customFormat="1" x14ac:dyDescent="0.2"/>
    <row r="42" spans="1:7" s="20" customFormat="1" ht="41.25" customHeight="1" x14ac:dyDescent="0.25">
      <c r="A42" s="432" t="s">
        <v>442</v>
      </c>
      <c r="B42" s="459"/>
      <c r="C42" s="459"/>
      <c r="D42" s="459"/>
      <c r="E42" s="459"/>
      <c r="F42" s="459"/>
      <c r="G42" s="459"/>
    </row>
    <row r="43" spans="1:7" s="20" customFormat="1" ht="6" customHeight="1" x14ac:dyDescent="0.2"/>
    <row r="44" spans="1:7" s="20" customFormat="1" ht="99" customHeight="1" x14ac:dyDescent="0.2">
      <c r="A44" s="465" t="s">
        <v>544</v>
      </c>
      <c r="B44" s="466"/>
      <c r="C44" s="466"/>
      <c r="D44" s="466"/>
      <c r="E44" s="466"/>
      <c r="F44" s="466"/>
      <c r="G44" s="467"/>
    </row>
  </sheetData>
  <sheetProtection password="DC9F" sheet="1" objects="1" scenarios="1"/>
  <mergeCells count="20">
    <mergeCell ref="A34:G34"/>
    <mergeCell ref="A42:G42"/>
    <mergeCell ref="A36:G36"/>
    <mergeCell ref="A44:G44"/>
    <mergeCell ref="A38:G38"/>
    <mergeCell ref="A40:G40"/>
    <mergeCell ref="A3:G3"/>
    <mergeCell ref="A5:G5"/>
    <mergeCell ref="A32:G32"/>
    <mergeCell ref="A7:G7"/>
    <mergeCell ref="A15:G15"/>
    <mergeCell ref="A17:F17"/>
    <mergeCell ref="A19:H19"/>
    <mergeCell ref="A20:G20"/>
    <mergeCell ref="A22:F22"/>
    <mergeCell ref="A24:H24"/>
    <mergeCell ref="A25:G25"/>
    <mergeCell ref="A27:F27"/>
    <mergeCell ref="A29:H29"/>
    <mergeCell ref="A30:G30"/>
  </mergeCells>
  <dataValidations count="1">
    <dataValidation type="list" allowBlank="1" showInputMessage="1" showErrorMessage="1" sqref="G17 G22 G27">
      <formula1>"Sim,Não"</formula1>
    </dataValidation>
  </dataValidations>
  <hyperlinks>
    <hyperlink ref="E2" location="Início!A1" display="Início"/>
    <hyperlink ref="F2" location="'Q3'!A1" display="Anterior"/>
    <hyperlink ref="G2" location="'Q9'!A1" display="Seguinte"/>
  </hyperlinks>
  <pageMargins left="0.25" right="0.25" top="0.75" bottom="0.75" header="0.3" footer="0.3"/>
  <pageSetup paperSize="9" fitToHeight="0" orientation="portrait" r:id="rId1"/>
  <headerFooter>
    <oddHeader>&amp;C&amp;"Calibri,Negrito"&amp;16Relatório TEIP 2016/2017 - Parte II</oddHeader>
    <oddFooter>&amp;RPág.&amp;P de &amp;N da secção 8</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72801" r:id="rId4" name="Check Box 1">
              <controlPr defaultSize="0" autoFill="0" autoLine="0" autoPict="0">
                <anchor moveWithCells="1">
                  <from>
                    <xdr:col>0</xdr:col>
                    <xdr:colOff>85725</xdr:colOff>
                    <xdr:row>8</xdr:row>
                    <xdr:rowOff>19050</xdr:rowOff>
                  </from>
                  <to>
                    <xdr:col>6</xdr:col>
                    <xdr:colOff>933450</xdr:colOff>
                    <xdr:row>9</xdr:row>
                    <xdr:rowOff>9525</xdr:rowOff>
                  </to>
                </anchor>
              </controlPr>
            </control>
          </mc:Choice>
        </mc:AlternateContent>
        <mc:AlternateContent xmlns:mc="http://schemas.openxmlformats.org/markup-compatibility/2006">
          <mc:Choice Requires="x14">
            <control shapeId="972805" r:id="rId5" name="Check Box 5">
              <controlPr defaultSize="0" autoFill="0" autoLine="0" autoPict="0">
                <anchor moveWithCells="1">
                  <from>
                    <xdr:col>0</xdr:col>
                    <xdr:colOff>85725</xdr:colOff>
                    <xdr:row>9</xdr:row>
                    <xdr:rowOff>19050</xdr:rowOff>
                  </from>
                  <to>
                    <xdr:col>6</xdr:col>
                    <xdr:colOff>866775</xdr:colOff>
                    <xdr:row>10</xdr:row>
                    <xdr:rowOff>9525</xdr:rowOff>
                  </to>
                </anchor>
              </controlPr>
            </control>
          </mc:Choice>
        </mc:AlternateContent>
        <mc:AlternateContent xmlns:mc="http://schemas.openxmlformats.org/markup-compatibility/2006">
          <mc:Choice Requires="x14">
            <control shapeId="972806" r:id="rId6" name="Check Box 6">
              <controlPr defaultSize="0" autoFill="0" autoLine="0" autoPict="0">
                <anchor moveWithCells="1">
                  <from>
                    <xdr:col>0</xdr:col>
                    <xdr:colOff>85725</xdr:colOff>
                    <xdr:row>10</xdr:row>
                    <xdr:rowOff>19050</xdr:rowOff>
                  </from>
                  <to>
                    <xdr:col>6</xdr:col>
                    <xdr:colOff>866775</xdr:colOff>
                    <xdr:row>11</xdr:row>
                    <xdr:rowOff>9525</xdr:rowOff>
                  </to>
                </anchor>
              </controlPr>
            </control>
          </mc:Choice>
        </mc:AlternateContent>
        <mc:AlternateContent xmlns:mc="http://schemas.openxmlformats.org/markup-compatibility/2006">
          <mc:Choice Requires="x14">
            <control shapeId="972807" r:id="rId7" name="Check Box 7">
              <controlPr defaultSize="0" autoFill="0" autoLine="0" autoPict="0">
                <anchor moveWithCells="1">
                  <from>
                    <xdr:col>0</xdr:col>
                    <xdr:colOff>85725</xdr:colOff>
                    <xdr:row>11</xdr:row>
                    <xdr:rowOff>28575</xdr:rowOff>
                  </from>
                  <to>
                    <xdr:col>6</xdr:col>
                    <xdr:colOff>866775</xdr:colOff>
                    <xdr:row>12</xdr:row>
                    <xdr:rowOff>19050</xdr:rowOff>
                  </to>
                </anchor>
              </controlPr>
            </control>
          </mc:Choice>
        </mc:AlternateContent>
        <mc:AlternateContent xmlns:mc="http://schemas.openxmlformats.org/markup-compatibility/2006">
          <mc:Choice Requires="x14">
            <control shapeId="972808" r:id="rId8" name="Check Box 8">
              <controlPr defaultSize="0" autoFill="0" autoLine="0" autoPict="0">
                <anchor moveWithCells="1">
                  <from>
                    <xdr:col>0</xdr:col>
                    <xdr:colOff>85725</xdr:colOff>
                    <xdr:row>12</xdr:row>
                    <xdr:rowOff>28575</xdr:rowOff>
                  </from>
                  <to>
                    <xdr:col>6</xdr:col>
                    <xdr:colOff>866775</xdr:colOff>
                    <xdr:row>13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1">
    <pageSetUpPr fitToPage="1"/>
  </sheetPr>
  <dimension ref="A1:I12"/>
  <sheetViews>
    <sheetView showGridLines="0" topLeftCell="A10" workbookViewId="0">
      <selection activeCell="B5" sqref="B5:G5"/>
    </sheetView>
  </sheetViews>
  <sheetFormatPr defaultRowHeight="12.75" x14ac:dyDescent="0.2"/>
  <cols>
    <col min="1" max="1" width="3.85546875" customWidth="1"/>
    <col min="2" max="7" width="15.7109375" customWidth="1"/>
    <col min="8" max="8" width="3.85546875" customWidth="1"/>
  </cols>
  <sheetData>
    <row r="1" spans="1:9" s="11" customFormat="1" ht="30" customHeight="1" x14ac:dyDescent="0.2">
      <c r="A1" s="407" t="str">
        <f>IF(Início!B6&lt;&gt;"",Início!B6,"")</f>
        <v>Agrupamento de Escolas de Pedome</v>
      </c>
      <c r="B1" s="408"/>
      <c r="C1" s="408"/>
      <c r="D1" s="408"/>
      <c r="E1" s="408"/>
      <c r="F1" s="408"/>
      <c r="G1" s="19">
        <f>IF(Início!G5&gt;0,Início!G5,"")</f>
        <v>312179</v>
      </c>
      <c r="H1" s="18"/>
      <c r="I1" s="12"/>
    </row>
    <row r="2" spans="1:9" x14ac:dyDescent="0.2">
      <c r="E2" s="47" t="s">
        <v>1</v>
      </c>
      <c r="F2" s="47" t="s">
        <v>3</v>
      </c>
      <c r="G2" s="47" t="s">
        <v>2</v>
      </c>
      <c r="H2" s="22"/>
      <c r="I2" s="22"/>
    </row>
    <row r="3" spans="1:9" ht="25.5" customHeight="1" x14ac:dyDescent="0.25">
      <c r="A3" s="400" t="s">
        <v>386</v>
      </c>
      <c r="B3" s="404"/>
      <c r="C3" s="404"/>
      <c r="D3" s="404"/>
      <c r="E3" s="404"/>
      <c r="F3" s="404"/>
      <c r="G3" s="404"/>
      <c r="H3" s="404"/>
    </row>
    <row r="4" spans="1:9" ht="7.5" customHeight="1" x14ac:dyDescent="0.25">
      <c r="B4" s="1"/>
    </row>
    <row r="5" spans="1:9" ht="328.5" customHeight="1" x14ac:dyDescent="0.2">
      <c r="B5" s="468" t="s">
        <v>558</v>
      </c>
      <c r="C5" s="469"/>
      <c r="D5" s="469"/>
      <c r="E5" s="469"/>
      <c r="F5" s="469"/>
      <c r="G5" s="470"/>
    </row>
    <row r="6" spans="1:9" x14ac:dyDescent="0.2">
      <c r="B6" s="5"/>
      <c r="C6" s="5"/>
      <c r="D6" s="5"/>
      <c r="E6" s="5"/>
      <c r="F6" s="5"/>
      <c r="G6" s="5"/>
    </row>
    <row r="7" spans="1:9" x14ac:dyDescent="0.2">
      <c r="B7" s="3"/>
      <c r="C7" s="3"/>
      <c r="D7" s="3"/>
      <c r="E7" s="3"/>
      <c r="F7" s="3"/>
      <c r="G7" s="3"/>
    </row>
    <row r="8" spans="1:9" x14ac:dyDescent="0.2">
      <c r="B8" s="3"/>
      <c r="C8" s="3"/>
      <c r="D8" s="3"/>
      <c r="E8" s="3"/>
      <c r="F8" s="3"/>
      <c r="G8" s="3"/>
    </row>
    <row r="9" spans="1:9" ht="15" x14ac:dyDescent="0.25">
      <c r="B9" s="1"/>
    </row>
    <row r="10" spans="1:9" ht="15" x14ac:dyDescent="0.25">
      <c r="B10" s="1"/>
    </row>
    <row r="11" spans="1:9" ht="15" x14ac:dyDescent="0.25">
      <c r="B11" s="1"/>
    </row>
    <row r="12" spans="1:9" ht="15" x14ac:dyDescent="0.25">
      <c r="B12" s="1"/>
    </row>
  </sheetData>
  <sheetProtection password="DC9F" sheet="1" objects="1" scenarios="1" formatRows="0"/>
  <mergeCells count="3">
    <mergeCell ref="B5:G5"/>
    <mergeCell ref="A3:H3"/>
    <mergeCell ref="A1:F1"/>
  </mergeCells>
  <phoneticPr fontId="20" type="noConversion"/>
  <hyperlinks>
    <hyperlink ref="E2" location="Início!A1" display="Início"/>
    <hyperlink ref="F2" location="'Q8'!A1" display="Anterior"/>
    <hyperlink ref="G2" location="'Anexo_I_Plano_Cap 2017_18'!Títulos_de_Impressão" display="Seguinte"/>
  </hyperlinks>
  <printOptions horizontalCentered="1"/>
  <pageMargins left="0.25" right="0.25" top="0.75" bottom="0.75" header="0.3" footer="0.3"/>
  <pageSetup paperSize="9" scale="99" fitToHeight="0" orientation="portrait" r:id="rId1"/>
  <headerFooter>
    <oddHeader>&amp;C&amp;"Calibri,Negrito"&amp;16Relatório TEIP 2016/2017</oddHeader>
    <oddFooter>&amp;RPág.&amp;P de &amp;N da secção 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pageSetUpPr fitToPage="1"/>
  </sheetPr>
  <dimension ref="A1:Y49"/>
  <sheetViews>
    <sheetView showGridLines="0" topLeftCell="A19" zoomScaleNormal="100" workbookViewId="0">
      <selection activeCell="K22" sqref="K22:K23"/>
    </sheetView>
  </sheetViews>
  <sheetFormatPr defaultRowHeight="12.75" x14ac:dyDescent="0.2"/>
  <cols>
    <col min="1" max="1" width="1.7109375" style="165" customWidth="1"/>
    <col min="2" max="4" width="15.7109375" style="165" customWidth="1"/>
    <col min="5" max="5" width="2.5703125" style="165" customWidth="1"/>
    <col min="6" max="6" width="13.5703125" style="165" customWidth="1"/>
    <col min="7" max="7" width="21.42578125" style="165" customWidth="1"/>
    <col min="8" max="9" width="9.28515625" style="165" customWidth="1"/>
    <col min="10" max="11" width="9.140625" style="165"/>
    <col min="12" max="12" width="10" style="165" customWidth="1"/>
    <col min="13" max="13" width="9.85546875" style="165" customWidth="1"/>
    <col min="14" max="14" width="20.42578125" style="165" customWidth="1"/>
    <col min="15" max="16" width="34.28515625" style="165" customWidth="1"/>
    <col min="17" max="17" width="1.42578125" style="165" customWidth="1"/>
    <col min="18" max="20" width="9.140625" style="165" hidden="1" customWidth="1"/>
    <col min="21" max="22" width="0" style="165" hidden="1" customWidth="1"/>
    <col min="23" max="25" width="9.140625" style="165" hidden="1" customWidth="1"/>
    <col min="26" max="26" width="0" style="165" hidden="1" customWidth="1"/>
    <col min="27" max="16384" width="9.140625" style="165"/>
  </cols>
  <sheetData>
    <row r="1" spans="1:20" s="21" customFormat="1" ht="30" customHeight="1" x14ac:dyDescent="0.2">
      <c r="A1" s="162" t="str">
        <f>IF(Início!B6&lt;&gt;"",Início!B6,"")</f>
        <v>Agrupamento de Escolas de Pedome</v>
      </c>
      <c r="B1" s="163"/>
      <c r="C1" s="164"/>
      <c r="D1" s="164"/>
      <c r="E1" s="163"/>
      <c r="F1" s="163"/>
      <c r="G1" s="163"/>
      <c r="H1" s="163"/>
      <c r="I1" s="163"/>
      <c r="J1" s="163"/>
      <c r="K1" s="163"/>
      <c r="L1" s="163"/>
      <c r="M1" s="163"/>
      <c r="N1" s="163"/>
      <c r="O1" s="163"/>
      <c r="P1" s="191">
        <f>IF(Início!G5&gt;0,Início!G5,"")</f>
        <v>312179</v>
      </c>
      <c r="Q1" s="163"/>
    </row>
    <row r="2" spans="1:20" x14ac:dyDescent="0.2">
      <c r="N2" s="227" t="s">
        <v>1</v>
      </c>
      <c r="O2" s="166" t="s">
        <v>3</v>
      </c>
      <c r="P2" s="226" t="s">
        <v>2</v>
      </c>
    </row>
    <row r="3" spans="1:20" ht="22.5" customHeight="1" x14ac:dyDescent="0.2">
      <c r="A3" s="486" t="s">
        <v>418</v>
      </c>
      <c r="B3" s="487"/>
      <c r="C3" s="487"/>
      <c r="D3" s="487"/>
      <c r="E3" s="487"/>
      <c r="F3" s="487"/>
      <c r="G3" s="487"/>
      <c r="H3" s="487"/>
      <c r="I3" s="487"/>
      <c r="J3" s="487"/>
      <c r="K3" s="487"/>
      <c r="L3" s="192"/>
      <c r="M3" s="192"/>
      <c r="N3" s="192"/>
      <c r="O3" s="192"/>
      <c r="P3" s="192"/>
      <c r="Q3" s="192"/>
    </row>
    <row r="4" spans="1:20" ht="7.5" customHeight="1" x14ac:dyDescent="0.25">
      <c r="B4" s="193"/>
    </row>
    <row r="5" spans="1:20" ht="22.5" customHeight="1" x14ac:dyDescent="0.2">
      <c r="A5" s="486" t="s">
        <v>243</v>
      </c>
      <c r="B5" s="487"/>
      <c r="C5" s="487"/>
      <c r="D5" s="487"/>
      <c r="E5" s="487"/>
      <c r="F5" s="487"/>
      <c r="G5" s="487"/>
      <c r="H5" s="487"/>
      <c r="I5" s="487"/>
      <c r="J5" s="487"/>
      <c r="K5" s="487"/>
      <c r="L5" s="487"/>
      <c r="M5" s="487"/>
      <c r="N5" s="487"/>
      <c r="O5" s="487"/>
      <c r="P5" s="487"/>
      <c r="Q5" s="487"/>
    </row>
    <row r="6" spans="1:20" s="118" customFormat="1" ht="7.5" customHeight="1" x14ac:dyDescent="0.2"/>
    <row r="7" spans="1:20" s="197" customFormat="1" ht="47.25" customHeight="1" x14ac:dyDescent="0.2">
      <c r="A7" s="194"/>
      <c r="B7" s="483" t="s">
        <v>244</v>
      </c>
      <c r="C7" s="484"/>
      <c r="D7" s="484"/>
      <c r="E7" s="485" t="s">
        <v>245</v>
      </c>
      <c r="F7" s="485"/>
      <c r="G7" s="195" t="s">
        <v>188</v>
      </c>
      <c r="H7" s="195" t="s">
        <v>246</v>
      </c>
      <c r="I7" s="195" t="s">
        <v>491</v>
      </c>
      <c r="J7" s="195" t="s">
        <v>247</v>
      </c>
      <c r="K7" s="195" t="s">
        <v>248</v>
      </c>
      <c r="L7" s="195" t="s">
        <v>159</v>
      </c>
      <c r="M7" s="195" t="s">
        <v>249</v>
      </c>
      <c r="N7" s="195" t="s">
        <v>250</v>
      </c>
      <c r="O7" s="196" t="s">
        <v>251</v>
      </c>
      <c r="P7" s="196" t="s">
        <v>252</v>
      </c>
    </row>
    <row r="8" spans="1:20" s="200" customFormat="1" ht="27.75" customHeight="1" x14ac:dyDescent="0.2">
      <c r="A8" s="479"/>
      <c r="B8" s="475" t="s">
        <v>473</v>
      </c>
      <c r="C8" s="475"/>
      <c r="D8" s="475"/>
      <c r="E8" s="198" t="s">
        <v>167</v>
      </c>
      <c r="F8" s="199" t="s">
        <v>315</v>
      </c>
      <c r="G8" s="475" t="s">
        <v>474</v>
      </c>
      <c r="H8" s="480">
        <v>0</v>
      </c>
      <c r="I8" s="482">
        <v>42991</v>
      </c>
      <c r="J8" s="471">
        <v>6</v>
      </c>
      <c r="K8" s="471">
        <v>25</v>
      </c>
      <c r="L8" s="473" t="s">
        <v>317</v>
      </c>
      <c r="M8" s="471">
        <v>20</v>
      </c>
      <c r="N8" s="475" t="s">
        <v>325</v>
      </c>
      <c r="O8" s="477" t="s">
        <v>475</v>
      </c>
      <c r="P8" s="477" t="s">
        <v>476</v>
      </c>
      <c r="R8" s="200">
        <v>1</v>
      </c>
      <c r="T8" s="200" t="s">
        <v>317</v>
      </c>
    </row>
    <row r="9" spans="1:20" s="200" customFormat="1" ht="27.75" customHeight="1" x14ac:dyDescent="0.2">
      <c r="A9" s="479"/>
      <c r="B9" s="476"/>
      <c r="C9" s="476"/>
      <c r="D9" s="476"/>
      <c r="E9" s="201" t="s">
        <v>171</v>
      </c>
      <c r="F9" s="202" t="s">
        <v>316</v>
      </c>
      <c r="G9" s="476"/>
      <c r="H9" s="481"/>
      <c r="I9" s="476"/>
      <c r="J9" s="472"/>
      <c r="K9" s="472"/>
      <c r="L9" s="474"/>
      <c r="M9" s="472"/>
      <c r="N9" s="476"/>
      <c r="O9" s="478"/>
      <c r="P9" s="478"/>
      <c r="T9" s="200" t="s">
        <v>353</v>
      </c>
    </row>
    <row r="10" spans="1:20" s="200" customFormat="1" ht="27.75" customHeight="1" x14ac:dyDescent="0.2">
      <c r="A10" s="479"/>
      <c r="B10" s="475" t="s">
        <v>477</v>
      </c>
      <c r="C10" s="475"/>
      <c r="D10" s="475"/>
      <c r="E10" s="198" t="s">
        <v>167</v>
      </c>
      <c r="F10" s="199" t="s">
        <v>315</v>
      </c>
      <c r="G10" s="475" t="s">
        <v>474</v>
      </c>
      <c r="H10" s="480">
        <v>0</v>
      </c>
      <c r="I10" s="482">
        <v>43110</v>
      </c>
      <c r="J10" s="471">
        <v>6</v>
      </c>
      <c r="K10" s="471">
        <v>25</v>
      </c>
      <c r="L10" s="473" t="s">
        <v>317</v>
      </c>
      <c r="M10" s="471">
        <v>20</v>
      </c>
      <c r="N10" s="475">
        <v>110</v>
      </c>
      <c r="O10" s="477" t="s">
        <v>478</v>
      </c>
      <c r="P10" s="477" t="s">
        <v>476</v>
      </c>
      <c r="R10" s="200">
        <v>2</v>
      </c>
      <c r="T10" s="200" t="s">
        <v>323</v>
      </c>
    </row>
    <row r="11" spans="1:20" s="200" customFormat="1" ht="27.75" customHeight="1" x14ac:dyDescent="0.2">
      <c r="A11" s="479"/>
      <c r="B11" s="476"/>
      <c r="C11" s="476"/>
      <c r="D11" s="476"/>
      <c r="E11" s="201" t="s">
        <v>171</v>
      </c>
      <c r="F11" s="202" t="s">
        <v>316</v>
      </c>
      <c r="G11" s="476"/>
      <c r="H11" s="481"/>
      <c r="I11" s="476"/>
      <c r="J11" s="472"/>
      <c r="K11" s="472"/>
      <c r="L11" s="474"/>
      <c r="M11" s="472"/>
      <c r="N11" s="476"/>
      <c r="O11" s="478"/>
      <c r="P11" s="478"/>
      <c r="T11" s="200" t="s">
        <v>320</v>
      </c>
    </row>
    <row r="12" spans="1:20" s="200" customFormat="1" ht="27.75" customHeight="1" x14ac:dyDescent="0.2">
      <c r="A12" s="479"/>
      <c r="B12" s="475" t="s">
        <v>479</v>
      </c>
      <c r="C12" s="475"/>
      <c r="D12" s="475"/>
      <c r="E12" s="198" t="s">
        <v>167</v>
      </c>
      <c r="F12" s="199" t="s">
        <v>315</v>
      </c>
      <c r="G12" s="475" t="s">
        <v>322</v>
      </c>
      <c r="H12" s="480">
        <v>0</v>
      </c>
      <c r="I12" s="482">
        <v>43038</v>
      </c>
      <c r="J12" s="471">
        <v>6</v>
      </c>
      <c r="K12" s="471">
        <v>25</v>
      </c>
      <c r="L12" s="473" t="s">
        <v>317</v>
      </c>
      <c r="M12" s="471">
        <v>20</v>
      </c>
      <c r="N12" s="475" t="s">
        <v>321</v>
      </c>
      <c r="O12" s="477" t="s">
        <v>480</v>
      </c>
      <c r="P12" s="477" t="s">
        <v>481</v>
      </c>
      <c r="R12" s="200">
        <v>3</v>
      </c>
      <c r="T12" s="200" t="s">
        <v>324</v>
      </c>
    </row>
    <row r="13" spans="1:20" s="200" customFormat="1" ht="27.75" customHeight="1" x14ac:dyDescent="0.2">
      <c r="A13" s="479"/>
      <c r="B13" s="476"/>
      <c r="C13" s="476"/>
      <c r="D13" s="476"/>
      <c r="E13" s="201" t="s">
        <v>171</v>
      </c>
      <c r="F13" s="202" t="s">
        <v>316</v>
      </c>
      <c r="G13" s="476"/>
      <c r="H13" s="481"/>
      <c r="I13" s="476"/>
      <c r="J13" s="472"/>
      <c r="K13" s="472"/>
      <c r="L13" s="474"/>
      <c r="M13" s="472"/>
      <c r="N13" s="476"/>
      <c r="O13" s="478"/>
      <c r="P13" s="478"/>
      <c r="T13" s="200" t="s">
        <v>319</v>
      </c>
    </row>
    <row r="14" spans="1:20" ht="15" customHeight="1" x14ac:dyDescent="0.25">
      <c r="B14" s="193"/>
      <c r="T14" s="200" t="s">
        <v>318</v>
      </c>
    </row>
    <row r="15" spans="1:20" ht="22.5" customHeight="1" x14ac:dyDescent="0.2">
      <c r="A15" s="486" t="s">
        <v>419</v>
      </c>
      <c r="B15" s="487"/>
      <c r="C15" s="487"/>
      <c r="D15" s="487"/>
      <c r="E15" s="487"/>
      <c r="F15" s="487"/>
      <c r="G15" s="487"/>
      <c r="H15" s="487"/>
      <c r="I15" s="487"/>
      <c r="J15" s="487"/>
      <c r="K15" s="487"/>
      <c r="L15" s="487"/>
      <c r="M15" s="487"/>
      <c r="N15" s="487"/>
      <c r="O15" s="487"/>
      <c r="P15" s="487"/>
      <c r="Q15" s="487"/>
    </row>
    <row r="16" spans="1:20" s="118" customFormat="1" ht="7.5" customHeight="1" x14ac:dyDescent="0.2"/>
    <row r="17" spans="1:18" s="197" customFormat="1" ht="47.25" customHeight="1" x14ac:dyDescent="0.2">
      <c r="A17" s="194"/>
      <c r="B17" s="483" t="s">
        <v>244</v>
      </c>
      <c r="C17" s="484"/>
      <c r="D17" s="484"/>
      <c r="E17" s="485" t="s">
        <v>245</v>
      </c>
      <c r="F17" s="485"/>
      <c r="G17" s="195" t="s">
        <v>188</v>
      </c>
      <c r="H17" s="195" t="s">
        <v>158</v>
      </c>
      <c r="I17" s="307" t="s">
        <v>491</v>
      </c>
      <c r="J17" s="195" t="s">
        <v>247</v>
      </c>
      <c r="K17" s="195" t="s">
        <v>248</v>
      </c>
      <c r="L17" s="195" t="s">
        <v>159</v>
      </c>
      <c r="M17" s="195" t="s">
        <v>249</v>
      </c>
      <c r="N17" s="195" t="s">
        <v>250</v>
      </c>
      <c r="O17" s="196" t="s">
        <v>251</v>
      </c>
      <c r="P17" s="196" t="s">
        <v>252</v>
      </c>
    </row>
    <row r="18" spans="1:18" s="200" customFormat="1" ht="27.75" customHeight="1" x14ac:dyDescent="0.2">
      <c r="A18" s="479"/>
      <c r="B18" s="475" t="s">
        <v>482</v>
      </c>
      <c r="C18" s="475"/>
      <c r="D18" s="475"/>
      <c r="E18" s="198" t="s">
        <v>167</v>
      </c>
      <c r="F18" s="199" t="s">
        <v>315</v>
      </c>
      <c r="G18" s="475" t="s">
        <v>474</v>
      </c>
      <c r="H18" s="480">
        <v>0</v>
      </c>
      <c r="I18" s="482">
        <v>43009</v>
      </c>
      <c r="J18" s="471">
        <v>6</v>
      </c>
      <c r="K18" s="471">
        <v>25</v>
      </c>
      <c r="L18" s="473" t="s">
        <v>317</v>
      </c>
      <c r="M18" s="471">
        <v>20</v>
      </c>
      <c r="N18" s="475" t="s">
        <v>321</v>
      </c>
      <c r="O18" s="477" t="s">
        <v>483</v>
      </c>
      <c r="P18" s="477" t="s">
        <v>484</v>
      </c>
      <c r="R18" s="200">
        <v>4</v>
      </c>
    </row>
    <row r="19" spans="1:18" s="200" customFormat="1" ht="27.75" customHeight="1" x14ac:dyDescent="0.2">
      <c r="A19" s="479"/>
      <c r="B19" s="476"/>
      <c r="C19" s="476"/>
      <c r="D19" s="476"/>
      <c r="E19" s="201" t="s">
        <v>171</v>
      </c>
      <c r="F19" s="202" t="s">
        <v>316</v>
      </c>
      <c r="G19" s="476"/>
      <c r="H19" s="481"/>
      <c r="I19" s="476"/>
      <c r="J19" s="472"/>
      <c r="K19" s="472"/>
      <c r="L19" s="474"/>
      <c r="M19" s="472"/>
      <c r="N19" s="476"/>
      <c r="O19" s="478"/>
      <c r="P19" s="478"/>
    </row>
    <row r="20" spans="1:18" s="200" customFormat="1" ht="27.75" customHeight="1" x14ac:dyDescent="0.2">
      <c r="A20" s="479"/>
      <c r="B20" s="475" t="s">
        <v>559</v>
      </c>
      <c r="C20" s="475"/>
      <c r="D20" s="475"/>
      <c r="E20" s="198" t="s">
        <v>167</v>
      </c>
      <c r="F20" s="199" t="s">
        <v>315</v>
      </c>
      <c r="G20" s="475" t="s">
        <v>474</v>
      </c>
      <c r="H20" s="480">
        <v>0</v>
      </c>
      <c r="I20" s="482">
        <v>43018</v>
      </c>
      <c r="J20" s="471">
        <v>6</v>
      </c>
      <c r="K20" s="471">
        <v>25</v>
      </c>
      <c r="L20" s="473" t="s">
        <v>317</v>
      </c>
      <c r="M20" s="471">
        <v>22</v>
      </c>
      <c r="N20" s="475">
        <v>110</v>
      </c>
      <c r="O20" s="477" t="s">
        <v>561</v>
      </c>
      <c r="P20" s="477" t="s">
        <v>562</v>
      </c>
      <c r="R20" s="200">
        <v>5</v>
      </c>
    </row>
    <row r="21" spans="1:18" s="200" customFormat="1" ht="30.75" customHeight="1" x14ac:dyDescent="0.2">
      <c r="A21" s="479"/>
      <c r="B21" s="476"/>
      <c r="C21" s="476"/>
      <c r="D21" s="476"/>
      <c r="E21" s="201" t="s">
        <v>171</v>
      </c>
      <c r="F21" s="202" t="s">
        <v>316</v>
      </c>
      <c r="G21" s="476"/>
      <c r="H21" s="481"/>
      <c r="I21" s="476"/>
      <c r="J21" s="472"/>
      <c r="K21" s="472"/>
      <c r="L21" s="474"/>
      <c r="M21" s="472"/>
      <c r="N21" s="476"/>
      <c r="O21" s="478"/>
      <c r="P21" s="478"/>
    </row>
    <row r="22" spans="1:18" s="200" customFormat="1" ht="27.75" customHeight="1" x14ac:dyDescent="0.2">
      <c r="A22" s="479"/>
      <c r="B22" s="475" t="s">
        <v>560</v>
      </c>
      <c r="C22" s="475"/>
      <c r="D22" s="475"/>
      <c r="E22" s="198" t="s">
        <v>167</v>
      </c>
      <c r="F22" s="199" t="s">
        <v>315</v>
      </c>
      <c r="G22" s="475" t="s">
        <v>474</v>
      </c>
      <c r="H22" s="480">
        <v>0</v>
      </c>
      <c r="I22" s="482">
        <v>43025</v>
      </c>
      <c r="J22" s="471">
        <v>10</v>
      </c>
      <c r="K22" s="471">
        <v>50</v>
      </c>
      <c r="L22" s="473" t="s">
        <v>317</v>
      </c>
      <c r="M22" s="471">
        <v>15</v>
      </c>
      <c r="N22" s="475" t="s">
        <v>563</v>
      </c>
      <c r="O22" s="477" t="s">
        <v>564</v>
      </c>
      <c r="P22" s="477" t="s">
        <v>565</v>
      </c>
      <c r="R22" s="200">
        <v>6</v>
      </c>
    </row>
    <row r="23" spans="1:18" s="200" customFormat="1" ht="27.75" customHeight="1" x14ac:dyDescent="0.2">
      <c r="A23" s="479"/>
      <c r="B23" s="476"/>
      <c r="C23" s="476"/>
      <c r="D23" s="476"/>
      <c r="E23" s="201" t="s">
        <v>171</v>
      </c>
      <c r="F23" s="202" t="s">
        <v>316</v>
      </c>
      <c r="G23" s="476"/>
      <c r="H23" s="481"/>
      <c r="I23" s="476"/>
      <c r="J23" s="472"/>
      <c r="K23" s="472"/>
      <c r="L23" s="474"/>
      <c r="M23" s="472"/>
      <c r="N23" s="476"/>
      <c r="O23" s="478"/>
      <c r="P23" s="478"/>
    </row>
    <row r="24" spans="1:18" s="118" customFormat="1" x14ac:dyDescent="0.2">
      <c r="A24" s="203"/>
    </row>
    <row r="25" spans="1:18" ht="22.5" customHeight="1" x14ac:dyDescent="0.2">
      <c r="A25" s="486" t="s">
        <v>254</v>
      </c>
      <c r="B25" s="487"/>
      <c r="C25" s="487"/>
      <c r="D25" s="487"/>
      <c r="E25" s="487"/>
      <c r="F25" s="487"/>
      <c r="G25" s="487"/>
      <c r="H25" s="487"/>
      <c r="I25" s="487"/>
      <c r="J25" s="487"/>
      <c r="K25" s="487"/>
      <c r="L25" s="487"/>
      <c r="M25" s="487"/>
      <c r="N25" s="487"/>
      <c r="O25" s="487"/>
      <c r="P25" s="487"/>
      <c r="Q25" s="487"/>
    </row>
    <row r="26" spans="1:18" s="118" customFormat="1" ht="7.5" customHeight="1" x14ac:dyDescent="0.2"/>
    <row r="27" spans="1:18" s="197" customFormat="1" ht="47.25" customHeight="1" x14ac:dyDescent="0.2">
      <c r="A27" s="194"/>
      <c r="B27" s="483" t="s">
        <v>244</v>
      </c>
      <c r="C27" s="484"/>
      <c r="D27" s="484"/>
      <c r="E27" s="485" t="s">
        <v>245</v>
      </c>
      <c r="F27" s="485"/>
      <c r="G27" s="195" t="s">
        <v>188</v>
      </c>
      <c r="H27" s="195" t="s">
        <v>158</v>
      </c>
      <c r="I27" s="307" t="s">
        <v>491</v>
      </c>
      <c r="J27" s="195" t="s">
        <v>247</v>
      </c>
      <c r="K27" s="195" t="s">
        <v>248</v>
      </c>
      <c r="L27" s="195" t="s">
        <v>159</v>
      </c>
      <c r="M27" s="195" t="s">
        <v>249</v>
      </c>
      <c r="N27" s="195" t="s">
        <v>250</v>
      </c>
      <c r="O27" s="196" t="s">
        <v>251</v>
      </c>
      <c r="P27" s="196" t="s">
        <v>252</v>
      </c>
    </row>
    <row r="28" spans="1:18" s="200" customFormat="1" ht="27.75" customHeight="1" x14ac:dyDescent="0.2">
      <c r="A28" s="479"/>
      <c r="B28" s="475" t="s">
        <v>78</v>
      </c>
      <c r="C28" s="475"/>
      <c r="D28" s="475"/>
      <c r="E28" s="198" t="s">
        <v>167</v>
      </c>
      <c r="F28" s="199" t="s">
        <v>78</v>
      </c>
      <c r="G28" s="475" t="s">
        <v>78</v>
      </c>
      <c r="H28" s="480" t="s">
        <v>78</v>
      </c>
      <c r="I28" s="482" t="s">
        <v>78</v>
      </c>
      <c r="J28" s="471" t="s">
        <v>78</v>
      </c>
      <c r="K28" s="471" t="s">
        <v>78</v>
      </c>
      <c r="L28" s="473" t="s">
        <v>78</v>
      </c>
      <c r="M28" s="471" t="s">
        <v>78</v>
      </c>
      <c r="N28" s="475" t="s">
        <v>78</v>
      </c>
      <c r="O28" s="477" t="s">
        <v>78</v>
      </c>
      <c r="P28" s="477" t="s">
        <v>78</v>
      </c>
      <c r="R28" s="200">
        <v>7</v>
      </c>
    </row>
    <row r="29" spans="1:18" s="200" customFormat="1" ht="27.75" customHeight="1" x14ac:dyDescent="0.2">
      <c r="A29" s="479"/>
      <c r="B29" s="476"/>
      <c r="C29" s="476"/>
      <c r="D29" s="476"/>
      <c r="E29" s="201" t="s">
        <v>171</v>
      </c>
      <c r="F29" s="202" t="s">
        <v>78</v>
      </c>
      <c r="G29" s="476"/>
      <c r="H29" s="481"/>
      <c r="I29" s="476"/>
      <c r="J29" s="472"/>
      <c r="K29" s="472"/>
      <c r="L29" s="474"/>
      <c r="M29" s="472"/>
      <c r="N29" s="476"/>
      <c r="O29" s="478"/>
      <c r="P29" s="478"/>
    </row>
    <row r="30" spans="1:18" s="200" customFormat="1" ht="27.75" customHeight="1" x14ac:dyDescent="0.2">
      <c r="A30" s="479"/>
      <c r="B30" s="475" t="s">
        <v>78</v>
      </c>
      <c r="C30" s="475"/>
      <c r="D30" s="475"/>
      <c r="E30" s="198" t="s">
        <v>167</v>
      </c>
      <c r="F30" s="199" t="s">
        <v>78</v>
      </c>
      <c r="G30" s="475" t="s">
        <v>78</v>
      </c>
      <c r="H30" s="480" t="s">
        <v>78</v>
      </c>
      <c r="I30" s="482" t="s">
        <v>78</v>
      </c>
      <c r="J30" s="471" t="s">
        <v>78</v>
      </c>
      <c r="K30" s="471" t="s">
        <v>78</v>
      </c>
      <c r="L30" s="473" t="s">
        <v>78</v>
      </c>
      <c r="M30" s="471" t="s">
        <v>78</v>
      </c>
      <c r="N30" s="475" t="s">
        <v>78</v>
      </c>
      <c r="O30" s="477" t="s">
        <v>78</v>
      </c>
      <c r="P30" s="477" t="s">
        <v>78</v>
      </c>
      <c r="R30" s="200">
        <v>8</v>
      </c>
    </row>
    <row r="31" spans="1:18" s="200" customFormat="1" ht="27.75" customHeight="1" x14ac:dyDescent="0.2">
      <c r="A31" s="479"/>
      <c r="B31" s="476"/>
      <c r="C31" s="476"/>
      <c r="D31" s="476"/>
      <c r="E31" s="201" t="s">
        <v>171</v>
      </c>
      <c r="F31" s="202" t="s">
        <v>78</v>
      </c>
      <c r="G31" s="476"/>
      <c r="H31" s="481"/>
      <c r="I31" s="476"/>
      <c r="J31" s="472"/>
      <c r="K31" s="472"/>
      <c r="L31" s="474"/>
      <c r="M31" s="472"/>
      <c r="N31" s="476"/>
      <c r="O31" s="478"/>
      <c r="P31" s="478"/>
    </row>
    <row r="32" spans="1:18" s="200" customFormat="1" ht="27.75" customHeight="1" x14ac:dyDescent="0.2">
      <c r="A32" s="479"/>
      <c r="B32" s="475" t="s">
        <v>78</v>
      </c>
      <c r="C32" s="475"/>
      <c r="D32" s="475"/>
      <c r="E32" s="198" t="s">
        <v>167</v>
      </c>
      <c r="F32" s="199" t="s">
        <v>78</v>
      </c>
      <c r="G32" s="475" t="s">
        <v>78</v>
      </c>
      <c r="H32" s="480" t="s">
        <v>78</v>
      </c>
      <c r="I32" s="482" t="s">
        <v>78</v>
      </c>
      <c r="J32" s="471" t="s">
        <v>78</v>
      </c>
      <c r="K32" s="471" t="s">
        <v>78</v>
      </c>
      <c r="L32" s="473" t="s">
        <v>78</v>
      </c>
      <c r="M32" s="471" t="s">
        <v>78</v>
      </c>
      <c r="N32" s="475" t="s">
        <v>78</v>
      </c>
      <c r="O32" s="477" t="s">
        <v>78</v>
      </c>
      <c r="P32" s="477" t="s">
        <v>78</v>
      </c>
      <c r="R32" s="200">
        <v>9</v>
      </c>
    </row>
    <row r="33" spans="1:16" s="200" customFormat="1" ht="27.75" customHeight="1" x14ac:dyDescent="0.2">
      <c r="A33" s="479"/>
      <c r="B33" s="476"/>
      <c r="C33" s="476"/>
      <c r="D33" s="476"/>
      <c r="E33" s="201" t="s">
        <v>171</v>
      </c>
      <c r="F33" s="202" t="s">
        <v>78</v>
      </c>
      <c r="G33" s="476"/>
      <c r="H33" s="481"/>
      <c r="I33" s="476"/>
      <c r="J33" s="472"/>
      <c r="K33" s="472"/>
      <c r="L33" s="474"/>
      <c r="M33" s="472"/>
      <c r="N33" s="476"/>
      <c r="O33" s="478"/>
      <c r="P33" s="478"/>
    </row>
    <row r="34" spans="1:16" x14ac:dyDescent="0.2">
      <c r="A34" s="204"/>
    </row>
    <row r="35" spans="1:16" x14ac:dyDescent="0.2">
      <c r="A35" s="204"/>
    </row>
    <row r="36" spans="1:16" x14ac:dyDescent="0.2">
      <c r="A36" s="204"/>
    </row>
    <row r="37" spans="1:16" x14ac:dyDescent="0.2">
      <c r="A37" s="204"/>
    </row>
    <row r="38" spans="1:16" x14ac:dyDescent="0.2">
      <c r="A38" s="204"/>
    </row>
    <row r="39" spans="1:16" x14ac:dyDescent="0.2">
      <c r="A39" s="204"/>
    </row>
    <row r="40" spans="1:16" x14ac:dyDescent="0.2">
      <c r="A40" s="204"/>
    </row>
    <row r="41" spans="1:16" x14ac:dyDescent="0.2">
      <c r="A41" s="204"/>
    </row>
    <row r="42" spans="1:16" x14ac:dyDescent="0.2">
      <c r="A42" s="204"/>
    </row>
    <row r="43" spans="1:16" x14ac:dyDescent="0.2">
      <c r="A43" s="204"/>
    </row>
    <row r="44" spans="1:16" x14ac:dyDescent="0.2">
      <c r="A44" s="204"/>
    </row>
    <row r="45" spans="1:16" x14ac:dyDescent="0.2">
      <c r="A45" s="204"/>
    </row>
    <row r="46" spans="1:16" x14ac:dyDescent="0.2">
      <c r="A46" s="204"/>
    </row>
    <row r="47" spans="1:16" x14ac:dyDescent="0.2">
      <c r="A47" s="204"/>
    </row>
    <row r="48" spans="1:16" x14ac:dyDescent="0.2">
      <c r="A48" s="204"/>
    </row>
    <row r="49" spans="1:1" x14ac:dyDescent="0.2">
      <c r="A49" s="204"/>
    </row>
  </sheetData>
  <sheetProtection password="DC9F" sheet="1" selectLockedCells="1"/>
  <mergeCells count="118">
    <mergeCell ref="K8:K9"/>
    <mergeCell ref="L8:L9"/>
    <mergeCell ref="M8:M9"/>
    <mergeCell ref="N8:N9"/>
    <mergeCell ref="O8:O9"/>
    <mergeCell ref="P8:P9"/>
    <mergeCell ref="A3:K3"/>
    <mergeCell ref="A5:Q5"/>
    <mergeCell ref="B7:D7"/>
    <mergeCell ref="E7:F7"/>
    <mergeCell ref="A8:A9"/>
    <mergeCell ref="B8:D9"/>
    <mergeCell ref="G8:G9"/>
    <mergeCell ref="H8:H9"/>
    <mergeCell ref="I8:I9"/>
    <mergeCell ref="J8:J9"/>
    <mergeCell ref="K10:K11"/>
    <mergeCell ref="L10:L11"/>
    <mergeCell ref="M10:M11"/>
    <mergeCell ref="N10:N11"/>
    <mergeCell ref="O10:O11"/>
    <mergeCell ref="P10:P11"/>
    <mergeCell ref="A10:A11"/>
    <mergeCell ref="B10:D11"/>
    <mergeCell ref="G10:G11"/>
    <mergeCell ref="H10:H11"/>
    <mergeCell ref="I10:I11"/>
    <mergeCell ref="J10:J11"/>
    <mergeCell ref="K12:K13"/>
    <mergeCell ref="L12:L13"/>
    <mergeCell ref="M12:M13"/>
    <mergeCell ref="N12:N13"/>
    <mergeCell ref="O12:O13"/>
    <mergeCell ref="P12:P13"/>
    <mergeCell ref="A12:A13"/>
    <mergeCell ref="B12:D13"/>
    <mergeCell ref="G12:G13"/>
    <mergeCell ref="H12:H13"/>
    <mergeCell ref="I12:I13"/>
    <mergeCell ref="J12:J13"/>
    <mergeCell ref="O22:O23"/>
    <mergeCell ref="P22:P23"/>
    <mergeCell ref="A25:Q25"/>
    <mergeCell ref="A15:Q15"/>
    <mergeCell ref="B17:D17"/>
    <mergeCell ref="E17:F17"/>
    <mergeCell ref="A18:A19"/>
    <mergeCell ref="B18:D19"/>
    <mergeCell ref="G18:G19"/>
    <mergeCell ref="H18:H19"/>
    <mergeCell ref="I18:I19"/>
    <mergeCell ref="J18:J19"/>
    <mergeCell ref="K18:K19"/>
    <mergeCell ref="L18:L19"/>
    <mergeCell ref="M18:M19"/>
    <mergeCell ref="N18:N19"/>
    <mergeCell ref="O18:O19"/>
    <mergeCell ref="P18:P19"/>
    <mergeCell ref="B27:D27"/>
    <mergeCell ref="E27:F27"/>
    <mergeCell ref="P20:P21"/>
    <mergeCell ref="A22:A23"/>
    <mergeCell ref="B22:D23"/>
    <mergeCell ref="G22:G23"/>
    <mergeCell ref="H22:H23"/>
    <mergeCell ref="I22:I23"/>
    <mergeCell ref="J22:J23"/>
    <mergeCell ref="K22:K23"/>
    <mergeCell ref="L22:L23"/>
    <mergeCell ref="M22:M23"/>
    <mergeCell ref="J20:J21"/>
    <mergeCell ref="K20:K21"/>
    <mergeCell ref="L20:L21"/>
    <mergeCell ref="M20:M21"/>
    <mergeCell ref="N20:N21"/>
    <mergeCell ref="O20:O21"/>
    <mergeCell ref="A20:A21"/>
    <mergeCell ref="B20:D21"/>
    <mergeCell ref="G20:G21"/>
    <mergeCell ref="H20:H21"/>
    <mergeCell ref="I20:I21"/>
    <mergeCell ref="N22:N23"/>
    <mergeCell ref="K28:K29"/>
    <mergeCell ref="L28:L29"/>
    <mergeCell ref="M28:M29"/>
    <mergeCell ref="N28:N29"/>
    <mergeCell ref="O28:O29"/>
    <mergeCell ref="P28:P29"/>
    <mergeCell ref="A28:A29"/>
    <mergeCell ref="B28:D29"/>
    <mergeCell ref="G28:G29"/>
    <mergeCell ref="H28:H29"/>
    <mergeCell ref="I28:I29"/>
    <mergeCell ref="J28:J29"/>
    <mergeCell ref="K30:K31"/>
    <mergeCell ref="L30:L31"/>
    <mergeCell ref="M30:M31"/>
    <mergeCell ref="N30:N31"/>
    <mergeCell ref="O30:O31"/>
    <mergeCell ref="P30:P31"/>
    <mergeCell ref="A30:A31"/>
    <mergeCell ref="B30:D31"/>
    <mergeCell ref="G30:G31"/>
    <mergeCell ref="H30:H31"/>
    <mergeCell ref="I30:I31"/>
    <mergeCell ref="J30:J31"/>
    <mergeCell ref="K32:K33"/>
    <mergeCell ref="L32:L33"/>
    <mergeCell ref="M32:M33"/>
    <mergeCell ref="N32:N33"/>
    <mergeCell ref="O32:O33"/>
    <mergeCell ref="P32:P33"/>
    <mergeCell ref="A32:A33"/>
    <mergeCell ref="B32:D33"/>
    <mergeCell ref="G32:G33"/>
    <mergeCell ref="H32:H33"/>
    <mergeCell ref="I32:I33"/>
    <mergeCell ref="J32:J33"/>
  </mergeCells>
  <dataValidations count="9">
    <dataValidation type="decimal" allowBlank="1" showInputMessage="1" showErrorMessage="1" error="Inserir um número!" sqref="H28:H33 H18:H23 H8:H13">
      <formula1>0</formula1>
      <formula2>500</formula2>
    </dataValidation>
    <dataValidation type="whole" allowBlank="1" showInputMessage="1" showErrorMessage="1" error="Inserir um número inteiro" sqref="M28:M33 M8:M13 M18:M23">
      <formula1>0</formula1>
      <formula2>2000</formula2>
    </dataValidation>
    <dataValidation type="whole" allowBlank="1" showInputMessage="1" showErrorMessage="1" error="Inserir um número inteiro!" sqref="J18:K23 J28:K33 J8:K13">
      <formula1>0</formula1>
      <formula2>1000</formula2>
    </dataValidation>
    <dataValidation type="textLength" allowBlank="1" showInputMessage="1" showErrorMessage="1" sqref="B18:D23 B28:D33 B8:D13">
      <formula1>0</formula1>
      <formula2>200</formula2>
    </dataValidation>
    <dataValidation type="list" allowBlank="1" showInputMessage="1" showErrorMessage="1" sqref="A28:A33 A8:A13 A18:A23">
      <formula1>#REF!</formula1>
    </dataValidation>
    <dataValidation type="list" allowBlank="1" showInputMessage="1" showErrorMessage="1" sqref="F33 F9 F23 F11 F13 F19 F21 F31 F29">
      <formula1>"Workshop,Seminário,Oficina,Círculo de estudos,Outra"</formula1>
    </dataValidation>
    <dataValidation type="list" allowBlank="1" showInputMessage="1" showErrorMessage="1" sqref="F32 F8 F22 F10 F12 F18 F20 F30 F28">
      <formula1>"Presencial,Distância,b-Learning,Outra"</formula1>
    </dataValidation>
    <dataValidation type="list" allowBlank="1" showInputMessage="1" showErrorMessage="1" sqref="L8:L13 L18:L23 L28:L33">
      <formula1>$T$8:$T$14</formula1>
    </dataValidation>
    <dataValidation type="date" allowBlank="1" showInputMessage="1" showErrorMessage="1" error="Inserir um número!" prompt="Inserir a data da primeira sessão ou do 1.º dia do mês / período em que se iniciou / para o qual está previsto o início (entre 1 de setembro de 2017 e 31 de agosto de 2018)" sqref="I8:I13 I18:I23 I28:I33">
      <formula1>42979</formula1>
      <formula2>43343</formula2>
    </dataValidation>
  </dataValidations>
  <hyperlinks>
    <hyperlink ref="N2" location="Início!A1" display="Início"/>
    <hyperlink ref="O2" location="'Q9'!A1" display="Anterior"/>
    <hyperlink ref="P2" location="'Anexo_II_Perito_Externo 2017_18'!Títulos_de_Impressão" display="Seguinte"/>
  </hyperlinks>
  <printOptions horizontalCentered="1"/>
  <pageMargins left="0.23622047244094491" right="0.23622047244094491" top="0.74803149606299213" bottom="0.74803149606299213" header="0.31496062992125984" footer="0.31496062992125984"/>
  <pageSetup paperSize="8" scale="88" fitToWidth="0" pageOrder="overThenDown" orientation="landscape" r:id="rId1"/>
  <headerFooter>
    <oddHeader>&amp;C&amp;"Calibri,Negrito"&amp;16Relatório Semestral TEIP 2016 / 2017</oddHeader>
    <oddFooter>&amp;R&amp;8Anexo_I_Plano_Cap 2016_17</oddFoot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pageSetUpPr fitToPage="1"/>
  </sheetPr>
  <dimension ref="A1:Q31"/>
  <sheetViews>
    <sheetView showGridLines="0" workbookViewId="0">
      <selection activeCell="A19" sqref="A19:N19"/>
    </sheetView>
  </sheetViews>
  <sheetFormatPr defaultRowHeight="12.75" x14ac:dyDescent="0.2"/>
  <cols>
    <col min="1" max="1" width="13.7109375" style="165" customWidth="1"/>
    <col min="2" max="2" width="16.7109375" style="165" customWidth="1"/>
    <col min="3" max="7" width="6.140625" style="165" customWidth="1"/>
    <col min="8" max="8" width="10.85546875" style="165" customWidth="1"/>
    <col min="9" max="9" width="11.5703125" style="165" customWidth="1"/>
    <col min="10" max="10" width="4.42578125" style="165" customWidth="1"/>
    <col min="11" max="11" width="11.5703125" style="165" customWidth="1"/>
    <col min="12" max="12" width="6.140625" style="165" customWidth="1"/>
    <col min="13" max="13" width="16.5703125" style="165" customWidth="1"/>
    <col min="14" max="14" width="5.28515625" style="165" customWidth="1"/>
    <col min="15" max="15" width="28.28515625" style="165" hidden="1" customWidth="1"/>
    <col min="16" max="16" width="9.28515625" style="165" hidden="1" customWidth="1"/>
    <col min="17" max="17" width="7.42578125" style="165" hidden="1" customWidth="1"/>
    <col min="18" max="19" width="9.140625" style="165" customWidth="1"/>
    <col min="20" max="20" width="15.7109375" style="165" customWidth="1"/>
    <col min="21" max="26" width="9.140625" style="165" customWidth="1"/>
    <col min="27" max="16384" width="9.140625" style="165"/>
  </cols>
  <sheetData>
    <row r="1" spans="1:16" s="209" customFormat="1" ht="30" customHeight="1" x14ac:dyDescent="0.2">
      <c r="A1" s="205" t="str">
        <f>IF(Início!B6&lt;&gt;"",Início!B6,"")</f>
        <v>Agrupamento de Escolas de Pedome</v>
      </c>
      <c r="B1" s="206"/>
      <c r="C1" s="207"/>
      <c r="D1" s="207"/>
      <c r="E1" s="207"/>
      <c r="F1" s="207"/>
      <c r="G1" s="207"/>
      <c r="H1" s="207"/>
      <c r="I1" s="207"/>
      <c r="J1" s="207"/>
      <c r="K1" s="208"/>
      <c r="L1" s="493">
        <f>IF(Início!G5&gt;0,Início!G5,"")</f>
        <v>312179</v>
      </c>
      <c r="M1" s="494"/>
      <c r="N1" s="208"/>
      <c r="O1" s="209">
        <f>L1</f>
        <v>312179</v>
      </c>
    </row>
    <row r="2" spans="1:16" x14ac:dyDescent="0.2">
      <c r="K2"/>
      <c r="L2" s="47" t="s">
        <v>1</v>
      </c>
      <c r="M2" s="225" t="s">
        <v>3</v>
      </c>
    </row>
    <row r="3" spans="1:16" ht="23.25" customHeight="1" x14ac:dyDescent="0.2">
      <c r="A3" s="495" t="s">
        <v>281</v>
      </c>
      <c r="B3" s="495"/>
      <c r="C3" s="495"/>
      <c r="D3" s="495"/>
      <c r="E3" s="495"/>
      <c r="F3" s="495"/>
      <c r="G3" s="495"/>
      <c r="H3" s="495"/>
      <c r="I3" s="495"/>
      <c r="J3" s="495"/>
      <c r="K3" s="495"/>
      <c r="L3" s="495"/>
      <c r="M3" s="495"/>
      <c r="N3" s="495"/>
    </row>
    <row r="4" spans="1:16" ht="21" customHeight="1" x14ac:dyDescent="0.2">
      <c r="A4" s="496" t="s">
        <v>415</v>
      </c>
      <c r="B4" s="496"/>
      <c r="C4" s="496"/>
      <c r="D4" s="496"/>
      <c r="E4" s="496"/>
      <c r="F4" s="496"/>
      <c r="G4" s="496"/>
      <c r="H4" s="496"/>
      <c r="I4" s="496"/>
      <c r="J4" s="496"/>
      <c r="K4" s="496"/>
      <c r="L4" s="496"/>
      <c r="M4" s="496"/>
      <c r="N4" s="496"/>
    </row>
    <row r="5" spans="1:16" ht="7.5" customHeight="1" x14ac:dyDescent="0.2"/>
    <row r="6" spans="1:16" ht="25.5" customHeight="1" x14ac:dyDescent="0.2">
      <c r="A6" s="423" t="s">
        <v>416</v>
      </c>
      <c r="B6" s="423"/>
      <c r="C6" s="423"/>
      <c r="D6" s="423"/>
      <c r="E6" s="423"/>
      <c r="F6" s="423"/>
      <c r="G6" s="423"/>
      <c r="H6" s="423"/>
      <c r="I6" s="423"/>
      <c r="J6" s="497"/>
      <c r="K6" s="211" t="s">
        <v>311</v>
      </c>
      <c r="P6" s="165">
        <v>4</v>
      </c>
    </row>
    <row r="7" spans="1:16" ht="7.5" customHeight="1" x14ac:dyDescent="0.2"/>
    <row r="8" spans="1:16" s="239" customFormat="1" ht="18" customHeight="1" x14ac:dyDescent="0.25">
      <c r="A8" s="240" t="s">
        <v>260</v>
      </c>
    </row>
    <row r="9" spans="1:16" ht="82.5" customHeight="1" x14ac:dyDescent="0.2">
      <c r="A9" s="488" t="s">
        <v>78</v>
      </c>
      <c r="B9" s="489"/>
      <c r="C9" s="489"/>
      <c r="D9" s="489"/>
      <c r="E9" s="489"/>
      <c r="F9" s="489"/>
      <c r="G9" s="489"/>
      <c r="H9" s="489"/>
      <c r="I9" s="489"/>
      <c r="J9" s="489"/>
      <c r="K9" s="489"/>
      <c r="L9" s="489"/>
      <c r="M9" s="489"/>
      <c r="N9" s="490"/>
      <c r="O9" s="210"/>
      <c r="P9" s="165">
        <v>5</v>
      </c>
    </row>
    <row r="10" spans="1:16" ht="7.5" customHeight="1" x14ac:dyDescent="0.2">
      <c r="O10" s="210"/>
    </row>
    <row r="11" spans="1:16" ht="30.75" customHeight="1" x14ac:dyDescent="0.2">
      <c r="A11" s="498" t="s">
        <v>417</v>
      </c>
      <c r="B11" s="498"/>
      <c r="C11" s="498"/>
      <c r="D11" s="498"/>
      <c r="E11" s="498"/>
      <c r="F11" s="498"/>
      <c r="G11" s="498"/>
      <c r="H11" s="498"/>
      <c r="I11" s="498"/>
      <c r="J11" s="498"/>
      <c r="K11" s="498"/>
      <c r="L11" s="498"/>
      <c r="M11" s="498"/>
      <c r="N11" s="498"/>
      <c r="O11" s="210"/>
    </row>
    <row r="12" spans="1:16" x14ac:dyDescent="0.2">
      <c r="O12" s="210"/>
    </row>
    <row r="13" spans="1:16" ht="18" customHeight="1" x14ac:dyDescent="0.25">
      <c r="A13" s="241" t="s">
        <v>259</v>
      </c>
      <c r="B13" s="240"/>
      <c r="C13" s="240"/>
      <c r="D13" s="240"/>
      <c r="E13" s="240"/>
      <c r="F13" s="240"/>
      <c r="G13" s="240"/>
      <c r="H13" s="240"/>
      <c r="I13" s="240"/>
      <c r="J13" s="240"/>
      <c r="K13" s="240"/>
      <c r="L13" s="240"/>
      <c r="M13" s="240"/>
      <c r="N13" s="240"/>
      <c r="O13" s="210"/>
    </row>
    <row r="14" spans="1:16" ht="18" customHeight="1" x14ac:dyDescent="0.2">
      <c r="A14" s="491" t="s">
        <v>331</v>
      </c>
      <c r="B14" s="491"/>
      <c r="C14" s="491"/>
      <c r="D14" s="491"/>
      <c r="E14" s="491"/>
      <c r="F14" s="491"/>
      <c r="G14" s="491"/>
      <c r="H14" s="491"/>
      <c r="I14" s="491"/>
      <c r="J14" s="491"/>
      <c r="K14" s="491"/>
      <c r="L14" s="491"/>
      <c r="M14" s="491"/>
      <c r="N14" s="491"/>
      <c r="O14" s="210" t="str">
        <f>IF(AND($K$6="sim",A15=""),"Falta preencher à questão_1!","")</f>
        <v/>
      </c>
    </row>
    <row r="15" spans="1:16" ht="140.25" customHeight="1" x14ac:dyDescent="0.2">
      <c r="A15" s="488" t="s">
        <v>485</v>
      </c>
      <c r="B15" s="489"/>
      <c r="C15" s="489"/>
      <c r="D15" s="489"/>
      <c r="E15" s="489"/>
      <c r="F15" s="489"/>
      <c r="G15" s="489"/>
      <c r="H15" s="489"/>
      <c r="I15" s="489"/>
      <c r="J15" s="489"/>
      <c r="K15" s="489"/>
      <c r="L15" s="489"/>
      <c r="M15" s="489"/>
      <c r="N15" s="490"/>
      <c r="O15" s="210"/>
      <c r="P15" s="165">
        <v>6</v>
      </c>
    </row>
    <row r="16" spans="1:16" ht="7.5" customHeight="1" x14ac:dyDescent="0.2">
      <c r="O16" s="210"/>
    </row>
    <row r="17" spans="1:16" ht="16.5" customHeight="1" x14ac:dyDescent="0.2">
      <c r="A17" s="491" t="s">
        <v>332</v>
      </c>
      <c r="B17" s="491"/>
      <c r="C17" s="491"/>
      <c r="D17" s="491"/>
      <c r="E17" s="491"/>
      <c r="F17" s="491"/>
      <c r="G17" s="491"/>
      <c r="H17" s="491"/>
      <c r="I17" s="491"/>
      <c r="J17" s="491"/>
      <c r="K17" s="491"/>
      <c r="L17" s="491"/>
      <c r="M17" s="491"/>
      <c r="N17" s="491"/>
      <c r="O17" s="210"/>
    </row>
    <row r="18" spans="1:16" ht="18" customHeight="1" x14ac:dyDescent="0.25">
      <c r="A18" s="240" t="s">
        <v>256</v>
      </c>
      <c r="B18" s="240"/>
      <c r="C18" s="240"/>
      <c r="D18" s="240"/>
      <c r="E18" s="240"/>
      <c r="F18" s="240"/>
      <c r="G18" s="240"/>
      <c r="H18" s="240"/>
      <c r="I18" s="240"/>
      <c r="J18" s="240"/>
      <c r="K18" s="240"/>
      <c r="L18" s="240"/>
      <c r="M18" s="240"/>
      <c r="N18" s="240"/>
      <c r="O18" s="210" t="str">
        <f>IF(AND($K$6="sim",A19=""),"Falta preencher à questão_2-a)!","")</f>
        <v/>
      </c>
    </row>
    <row r="19" spans="1:16" ht="140.25" customHeight="1" x14ac:dyDescent="0.2">
      <c r="A19" s="488" t="s">
        <v>486</v>
      </c>
      <c r="B19" s="489"/>
      <c r="C19" s="489"/>
      <c r="D19" s="489"/>
      <c r="E19" s="489"/>
      <c r="F19" s="489"/>
      <c r="G19" s="489"/>
      <c r="H19" s="489"/>
      <c r="I19" s="489"/>
      <c r="J19" s="489"/>
      <c r="K19" s="489"/>
      <c r="L19" s="489"/>
      <c r="M19" s="489"/>
      <c r="N19" s="490"/>
      <c r="O19" s="210"/>
      <c r="P19" s="165">
        <v>7</v>
      </c>
    </row>
    <row r="20" spans="1:16" ht="7.5" customHeight="1" x14ac:dyDescent="0.2">
      <c r="O20" s="210"/>
    </row>
    <row r="21" spans="1:16" ht="18" customHeight="1" x14ac:dyDescent="0.2">
      <c r="A21" s="491" t="s">
        <v>257</v>
      </c>
      <c r="B21" s="491"/>
      <c r="C21" s="491"/>
      <c r="D21" s="491"/>
      <c r="E21" s="491"/>
      <c r="F21" s="491"/>
      <c r="G21" s="491"/>
      <c r="H21" s="491"/>
      <c r="I21" s="491"/>
      <c r="J21" s="491"/>
      <c r="K21" s="491"/>
      <c r="L21" s="491"/>
      <c r="M21" s="491"/>
      <c r="N21" s="491"/>
      <c r="O21" s="210" t="str">
        <f>IF(AND($K$6="sim",A22=""),"Falta preencher à questão_2-b)!","")</f>
        <v/>
      </c>
    </row>
    <row r="22" spans="1:16" ht="140.25" customHeight="1" x14ac:dyDescent="0.2">
      <c r="A22" s="488" t="s">
        <v>487</v>
      </c>
      <c r="B22" s="489"/>
      <c r="C22" s="489"/>
      <c r="D22" s="489"/>
      <c r="E22" s="489"/>
      <c r="F22" s="489"/>
      <c r="G22" s="489"/>
      <c r="H22" s="489"/>
      <c r="I22" s="489"/>
      <c r="J22" s="489"/>
      <c r="K22" s="489"/>
      <c r="L22" s="489"/>
      <c r="M22" s="489"/>
      <c r="N22" s="490"/>
      <c r="O22" s="210"/>
      <c r="P22" s="165">
        <v>8</v>
      </c>
    </row>
    <row r="23" spans="1:16" ht="7.5" customHeight="1" x14ac:dyDescent="0.2">
      <c r="O23" s="210"/>
    </row>
    <row r="24" spans="1:16" ht="18" customHeight="1" x14ac:dyDescent="0.25">
      <c r="A24" s="240" t="s">
        <v>258</v>
      </c>
      <c r="O24" s="210" t="str">
        <f>IF(AND($K$6="sim",A25=""),"Falta preencher à questão_2-c)!","")</f>
        <v/>
      </c>
    </row>
    <row r="25" spans="1:16" ht="140.25" customHeight="1" x14ac:dyDescent="0.2">
      <c r="A25" s="488" t="s">
        <v>488</v>
      </c>
      <c r="B25" s="489"/>
      <c r="C25" s="489"/>
      <c r="D25" s="489"/>
      <c r="E25" s="489"/>
      <c r="F25" s="489"/>
      <c r="G25" s="489"/>
      <c r="H25" s="489"/>
      <c r="I25" s="489"/>
      <c r="J25" s="489"/>
      <c r="K25" s="489"/>
      <c r="L25" s="489"/>
      <c r="M25" s="489"/>
      <c r="N25" s="490"/>
      <c r="O25" s="210"/>
      <c r="P25" s="165">
        <v>9</v>
      </c>
    </row>
    <row r="26" spans="1:16" ht="7.5" customHeight="1" x14ac:dyDescent="0.2">
      <c r="O26" s="210" t="str">
        <f>IF(AND($K$6="sim",A27=""),"Falta preencher esta questão!","")</f>
        <v/>
      </c>
    </row>
    <row r="27" spans="1:16" ht="18" customHeight="1" x14ac:dyDescent="0.25">
      <c r="A27" s="240" t="s">
        <v>330</v>
      </c>
      <c r="O27" s="210" t="str">
        <f>IF(AND($K$6="sim",A28=""),"Falta preencher à questão_3!","")</f>
        <v/>
      </c>
    </row>
    <row r="28" spans="1:16" ht="140.25" customHeight="1" x14ac:dyDescent="0.2">
      <c r="A28" s="488" t="s">
        <v>489</v>
      </c>
      <c r="B28" s="489"/>
      <c r="C28" s="489"/>
      <c r="D28" s="489"/>
      <c r="E28" s="489"/>
      <c r="F28" s="489"/>
      <c r="G28" s="489"/>
      <c r="H28" s="489"/>
      <c r="I28" s="489"/>
      <c r="J28" s="489"/>
      <c r="K28" s="489"/>
      <c r="L28" s="489"/>
      <c r="M28" s="489"/>
      <c r="N28" s="490"/>
      <c r="O28" s="210"/>
      <c r="P28" s="165">
        <v>10</v>
      </c>
    </row>
    <row r="29" spans="1:16" ht="7.5" customHeight="1" x14ac:dyDescent="0.2">
      <c r="O29" s="210"/>
    </row>
    <row r="30" spans="1:16" ht="18" customHeight="1" x14ac:dyDescent="0.25">
      <c r="A30" s="492" t="s">
        <v>405</v>
      </c>
      <c r="B30" s="492"/>
      <c r="C30" s="492"/>
      <c r="D30" s="492"/>
      <c r="E30" s="492"/>
      <c r="F30" s="492"/>
      <c r="G30" s="492"/>
      <c r="H30" s="492"/>
      <c r="I30" s="492"/>
      <c r="J30" s="492"/>
      <c r="K30" s="492"/>
      <c r="L30" s="492"/>
      <c r="M30" s="492"/>
      <c r="N30" s="492"/>
      <c r="O30" s="210" t="str">
        <f>IF(AND($K$6="sim",A31=""),"Falta preencher à questão_4!","")</f>
        <v/>
      </c>
    </row>
    <row r="31" spans="1:16" ht="140.25" customHeight="1" x14ac:dyDescent="0.2">
      <c r="A31" s="488" t="s">
        <v>490</v>
      </c>
      <c r="B31" s="489"/>
      <c r="C31" s="489"/>
      <c r="D31" s="489"/>
      <c r="E31" s="489"/>
      <c r="F31" s="489"/>
      <c r="G31" s="489"/>
      <c r="H31" s="489"/>
      <c r="I31" s="489"/>
      <c r="J31" s="489"/>
      <c r="K31" s="489"/>
      <c r="L31" s="489"/>
      <c r="M31" s="489"/>
      <c r="N31" s="490"/>
      <c r="O31" s="210"/>
      <c r="P31" s="165">
        <v>11</v>
      </c>
    </row>
  </sheetData>
  <sheetProtection password="DC9F" sheet="1"/>
  <mergeCells count="16">
    <mergeCell ref="L1:M1"/>
    <mergeCell ref="A3:N3"/>
    <mergeCell ref="A4:N4"/>
    <mergeCell ref="A25:N25"/>
    <mergeCell ref="A15:N15"/>
    <mergeCell ref="A14:N14"/>
    <mergeCell ref="A6:J6"/>
    <mergeCell ref="A11:N11"/>
    <mergeCell ref="A9:N9"/>
    <mergeCell ref="A31:N31"/>
    <mergeCell ref="A17:N17"/>
    <mergeCell ref="A19:N19"/>
    <mergeCell ref="A21:N21"/>
    <mergeCell ref="A22:N22"/>
    <mergeCell ref="A28:N28"/>
    <mergeCell ref="A30:N30"/>
  </mergeCells>
  <dataValidations count="1">
    <dataValidation type="list" allowBlank="1" showInputMessage="1" showErrorMessage="1" sqref="K6">
      <formula1>"Sim,Não"</formula1>
    </dataValidation>
  </dataValidations>
  <hyperlinks>
    <hyperlink ref="L2" location="Início!A1" display="Início"/>
    <hyperlink ref="M2" location="'Anexo_I_Plano_Cap 2017_18'!Títulos_de_Impressão" display="Anterior"/>
  </hyperlinks>
  <printOptions horizontalCentered="1"/>
  <pageMargins left="0.25" right="0.25" top="0.75" bottom="0.75" header="0.3" footer="0.3"/>
  <pageSetup paperSize="9" scale="79" fitToHeight="0" orientation="portrait" r:id="rId1"/>
  <headerFooter>
    <oddHeader>&amp;C&amp;"Calibri,Negrito"&amp;16Relatório TEIP 2016/2017</oddHeader>
    <oddFooter>&amp;RAnexo_II_Perito_Externo 2016_17</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qw">
    <pageSetUpPr fitToPage="1"/>
  </sheetPr>
  <dimension ref="A1:X73"/>
  <sheetViews>
    <sheetView showGridLines="0" topLeftCell="A4" zoomScaleNormal="100" workbookViewId="0">
      <selection activeCell="A24" sqref="A24:T24"/>
    </sheetView>
  </sheetViews>
  <sheetFormatPr defaultRowHeight="12.75" x14ac:dyDescent="0.2"/>
  <cols>
    <col min="1" max="8" width="7.42578125" customWidth="1"/>
    <col min="9" max="9" width="2.85546875" customWidth="1"/>
    <col min="10" max="20" width="7.42578125" customWidth="1"/>
    <col min="21" max="21" width="12.140625" hidden="1" customWidth="1"/>
    <col min="22" max="22" width="11" hidden="1" customWidth="1"/>
    <col min="23" max="23" width="8.42578125" hidden="1" customWidth="1"/>
    <col min="24" max="24" width="8" hidden="1" customWidth="1"/>
    <col min="25" max="26" width="9.140625" customWidth="1"/>
  </cols>
  <sheetData>
    <row r="1" spans="1:21" s="11" customFormat="1" ht="29.25" customHeight="1" x14ac:dyDescent="0.2">
      <c r="A1" s="212" t="str">
        <f>IF(Início!B6&lt;&gt;"",Início!B6,"")</f>
        <v>Agrupamento de Escolas de Pedome</v>
      </c>
      <c r="B1" s="213"/>
      <c r="C1" s="213"/>
      <c r="D1" s="213"/>
      <c r="E1" s="213"/>
      <c r="F1" s="213"/>
      <c r="G1" s="214"/>
      <c r="H1" s="214"/>
      <c r="I1" s="214"/>
      <c r="J1" s="214"/>
      <c r="K1" s="214"/>
      <c r="L1" s="214"/>
      <c r="M1" s="214"/>
      <c r="N1" s="214"/>
      <c r="O1" s="214"/>
      <c r="P1" s="214"/>
      <c r="Q1" s="214"/>
      <c r="R1" s="348">
        <f>IF(Início!G5&gt;0,Início!G5,"")</f>
        <v>312179</v>
      </c>
      <c r="S1" s="348"/>
      <c r="T1" s="216" t="str">
        <f>IF(Início!L5&gt;0,Início!L5,"")</f>
        <v/>
      </c>
      <c r="U1" s="11">
        <f>R1</f>
        <v>312179</v>
      </c>
    </row>
    <row r="2" spans="1:21" ht="13.5" customHeight="1" x14ac:dyDescent="0.2">
      <c r="A2" s="152"/>
      <c r="B2" s="152"/>
      <c r="C2" s="152"/>
      <c r="D2" s="152"/>
      <c r="E2" s="152"/>
      <c r="F2" s="152"/>
      <c r="G2" s="92"/>
      <c r="H2" s="92"/>
      <c r="I2" s="92"/>
      <c r="J2" s="92"/>
      <c r="K2" s="92"/>
      <c r="L2" s="92"/>
      <c r="M2" s="23"/>
      <c r="N2" s="92"/>
      <c r="O2" s="23"/>
      <c r="R2" s="116" t="s">
        <v>1</v>
      </c>
      <c r="T2" s="55" t="s">
        <v>2</v>
      </c>
    </row>
    <row r="3" spans="1:21" ht="25.5" customHeight="1" x14ac:dyDescent="0.2">
      <c r="A3" s="341" t="s">
        <v>285</v>
      </c>
      <c r="B3" s="341"/>
      <c r="C3" s="341"/>
      <c r="D3" s="341"/>
      <c r="E3" s="341"/>
      <c r="F3" s="341"/>
      <c r="G3" s="341"/>
      <c r="H3" s="341"/>
      <c r="I3" s="341"/>
      <c r="J3" s="341"/>
      <c r="K3" s="341"/>
      <c r="L3" s="341"/>
      <c r="M3" s="341"/>
      <c r="N3" s="341"/>
      <c r="O3" s="341"/>
      <c r="P3" s="341"/>
      <c r="Q3" s="341"/>
      <c r="R3" s="341"/>
      <c r="S3" s="341"/>
      <c r="T3" s="341"/>
      <c r="U3" s="24"/>
    </row>
    <row r="4" spans="1:21" ht="7.5" customHeight="1" x14ac:dyDescent="0.2">
      <c r="A4" s="150"/>
      <c r="B4" s="150"/>
      <c r="C4" s="150"/>
      <c r="D4" s="150"/>
      <c r="E4" s="150"/>
      <c r="F4" s="150"/>
      <c r="G4" s="150"/>
      <c r="H4" s="150"/>
      <c r="I4" s="150"/>
      <c r="J4" s="150"/>
      <c r="K4" s="150"/>
      <c r="L4" s="150"/>
      <c r="M4" s="150"/>
      <c r="N4" s="150"/>
      <c r="O4" s="150"/>
      <c r="P4" s="150"/>
      <c r="Q4" s="150"/>
      <c r="R4" s="150"/>
      <c r="S4" s="150"/>
      <c r="T4" s="150"/>
      <c r="U4" s="24"/>
    </row>
    <row r="5" spans="1:21" ht="25.5" customHeight="1" x14ac:dyDescent="0.2">
      <c r="A5" s="341" t="s">
        <v>443</v>
      </c>
      <c r="B5" s="341"/>
      <c r="C5" s="341"/>
      <c r="D5" s="341"/>
      <c r="E5" s="341"/>
      <c r="F5" s="341"/>
      <c r="G5" s="341"/>
      <c r="H5" s="341"/>
      <c r="I5" s="341"/>
      <c r="J5" s="341"/>
      <c r="K5" s="341"/>
      <c r="L5" s="341"/>
      <c r="M5" s="341"/>
      <c r="N5" s="341"/>
      <c r="O5" s="341"/>
      <c r="P5" s="341"/>
      <c r="Q5" s="341"/>
      <c r="R5" s="341"/>
      <c r="S5" s="341"/>
      <c r="T5" s="341"/>
      <c r="U5" s="24"/>
    </row>
    <row r="6" spans="1:21" ht="7.5" customHeight="1" x14ac:dyDescent="0.2">
      <c r="A6" s="150"/>
      <c r="B6" s="150"/>
      <c r="C6" s="150"/>
      <c r="D6" s="150"/>
      <c r="E6" s="150"/>
      <c r="F6" s="150"/>
      <c r="G6" s="150"/>
      <c r="H6" s="150"/>
      <c r="I6" s="150"/>
      <c r="J6" s="150"/>
      <c r="K6" s="150"/>
      <c r="L6" s="150"/>
      <c r="M6" s="150"/>
      <c r="N6" s="150"/>
      <c r="O6" s="150"/>
      <c r="P6" s="150"/>
      <c r="Q6" s="150"/>
      <c r="R6" s="150"/>
      <c r="S6" s="150"/>
      <c r="T6" s="150"/>
      <c r="U6" s="24"/>
    </row>
    <row r="7" spans="1:21" ht="49.5" customHeight="1" x14ac:dyDescent="0.2">
      <c r="A7" s="341" t="s">
        <v>448</v>
      </c>
      <c r="B7" s="342"/>
      <c r="C7" s="342"/>
      <c r="D7" s="342"/>
      <c r="E7" s="342"/>
      <c r="F7" s="342"/>
      <c r="G7" s="342"/>
      <c r="H7" s="342"/>
      <c r="I7" s="342"/>
      <c r="J7" s="342"/>
      <c r="K7" s="342"/>
      <c r="L7" s="342"/>
      <c r="M7" s="342"/>
      <c r="N7" s="342"/>
      <c r="O7" s="342"/>
      <c r="P7" s="342"/>
      <c r="Q7" s="342"/>
      <c r="R7" s="342"/>
      <c r="S7" s="349"/>
      <c r="T7" s="242" t="s">
        <v>311</v>
      </c>
      <c r="U7" s="24"/>
    </row>
    <row r="8" spans="1:21" ht="7.5" customHeight="1" x14ac:dyDescent="0.2">
      <c r="A8" s="151"/>
      <c r="B8" s="151"/>
      <c r="C8" s="151"/>
      <c r="D8" s="151"/>
      <c r="E8" s="151"/>
      <c r="F8" s="151"/>
      <c r="G8" s="151"/>
      <c r="H8" s="151"/>
      <c r="I8" s="151"/>
      <c r="J8" s="151"/>
      <c r="K8" s="151"/>
      <c r="L8" s="151"/>
      <c r="M8" s="151"/>
      <c r="N8" s="151"/>
      <c r="O8" s="151"/>
      <c r="P8" s="151"/>
      <c r="Q8" s="151"/>
      <c r="R8" s="151"/>
      <c r="S8" s="151"/>
      <c r="T8" s="151"/>
      <c r="U8" s="24"/>
    </row>
    <row r="9" spans="1:21" s="92" customFormat="1" ht="34.5" customHeight="1" x14ac:dyDescent="0.2">
      <c r="A9" s="341" t="s">
        <v>444</v>
      </c>
      <c r="B9" s="341"/>
      <c r="C9" s="341"/>
      <c r="D9" s="341"/>
      <c r="E9" s="341"/>
      <c r="F9" s="341"/>
      <c r="G9" s="341"/>
      <c r="H9" s="341"/>
      <c r="I9" s="341"/>
      <c r="J9" s="341"/>
      <c r="K9" s="341"/>
      <c r="L9" s="341"/>
      <c r="M9" s="341"/>
      <c r="N9" s="341"/>
      <c r="O9" s="341"/>
      <c r="P9" s="341"/>
      <c r="Q9" s="341"/>
      <c r="R9" s="341"/>
      <c r="S9" s="341"/>
      <c r="T9" s="341"/>
      <c r="U9" s="24"/>
    </row>
    <row r="10" spans="1:21" s="92" customFormat="1" ht="7.5" customHeight="1" x14ac:dyDescent="0.2">
      <c r="A10" s="151"/>
      <c r="B10" s="151"/>
      <c r="C10" s="151"/>
      <c r="D10" s="151"/>
      <c r="E10" s="151"/>
      <c r="F10" s="151"/>
      <c r="G10" s="151"/>
      <c r="H10" s="151"/>
      <c r="I10" s="151"/>
      <c r="J10" s="151"/>
      <c r="K10" s="151"/>
      <c r="L10" s="151"/>
      <c r="M10" s="151"/>
      <c r="N10" s="151"/>
      <c r="O10" s="151"/>
      <c r="P10" s="151"/>
      <c r="Q10" s="151"/>
      <c r="R10" s="151"/>
      <c r="S10" s="151"/>
      <c r="T10" s="151"/>
      <c r="U10" s="24"/>
    </row>
    <row r="11" spans="1:21" ht="96.75" customHeight="1" x14ac:dyDescent="0.2">
      <c r="A11" s="343" t="s">
        <v>549</v>
      </c>
      <c r="B11" s="343"/>
      <c r="C11" s="343"/>
      <c r="D11" s="343"/>
      <c r="E11" s="343"/>
      <c r="F11" s="343"/>
      <c r="G11" s="343"/>
      <c r="H11" s="343"/>
      <c r="I11" s="343"/>
      <c r="J11" s="343"/>
      <c r="K11" s="343"/>
      <c r="L11" s="343"/>
      <c r="M11" s="343"/>
      <c r="N11" s="343"/>
      <c r="O11" s="343"/>
      <c r="P11" s="343"/>
      <c r="Q11" s="343"/>
      <c r="R11" s="343"/>
      <c r="S11" s="343"/>
      <c r="T11" s="343"/>
      <c r="U11" s="24"/>
    </row>
    <row r="12" spans="1:21" s="92" customFormat="1" ht="16.5" customHeight="1" x14ac:dyDescent="0.2">
      <c r="A12" s="150"/>
      <c r="B12" s="150"/>
      <c r="C12" s="150"/>
      <c r="D12" s="150"/>
      <c r="E12" s="150"/>
      <c r="F12" s="150"/>
      <c r="G12" s="150"/>
      <c r="H12" s="150"/>
      <c r="I12" s="150"/>
      <c r="J12" s="150"/>
      <c r="K12" s="150"/>
      <c r="L12" s="150"/>
      <c r="M12" s="150"/>
      <c r="N12" s="150"/>
      <c r="O12" s="150"/>
      <c r="P12" s="150"/>
      <c r="Q12" s="150"/>
      <c r="R12" s="150"/>
      <c r="S12" s="150"/>
      <c r="T12" s="150"/>
      <c r="U12" s="24"/>
    </row>
    <row r="13" spans="1:21" ht="25.5" customHeight="1" x14ac:dyDescent="0.2">
      <c r="A13" s="341" t="s">
        <v>423</v>
      </c>
      <c r="B13" s="341"/>
      <c r="C13" s="341"/>
      <c r="D13" s="341"/>
      <c r="E13" s="341"/>
      <c r="F13" s="341"/>
      <c r="G13" s="341"/>
      <c r="H13" s="341"/>
      <c r="I13" s="341"/>
      <c r="J13" s="341"/>
      <c r="K13" s="341"/>
      <c r="L13" s="341"/>
      <c r="M13" s="341"/>
      <c r="N13" s="341"/>
      <c r="O13" s="341"/>
      <c r="P13" s="341"/>
      <c r="Q13" s="341"/>
      <c r="R13" s="341"/>
      <c r="S13" s="341"/>
      <c r="T13" s="341"/>
      <c r="U13" s="24"/>
    </row>
    <row r="14" spans="1:21" ht="7.5" customHeight="1" x14ac:dyDescent="0.2">
      <c r="A14" s="150"/>
      <c r="B14" s="150"/>
      <c r="C14" s="150"/>
      <c r="D14" s="150"/>
      <c r="E14" s="150"/>
      <c r="F14" s="150"/>
      <c r="G14" s="150"/>
      <c r="H14" s="150"/>
      <c r="I14" s="150"/>
      <c r="J14" s="150"/>
      <c r="K14" s="150"/>
      <c r="L14" s="150"/>
      <c r="M14" s="150"/>
      <c r="N14" s="150"/>
      <c r="O14" s="150"/>
      <c r="P14" s="150"/>
      <c r="Q14" s="150"/>
      <c r="R14" s="150"/>
      <c r="S14" s="150"/>
      <c r="T14" s="150"/>
      <c r="U14" s="24"/>
    </row>
    <row r="15" spans="1:21" ht="40.5" customHeight="1" x14ac:dyDescent="0.2">
      <c r="A15" s="341" t="s">
        <v>445</v>
      </c>
      <c r="B15" s="341"/>
      <c r="C15" s="341"/>
      <c r="D15" s="341"/>
      <c r="E15" s="341"/>
      <c r="F15" s="341"/>
      <c r="G15" s="341"/>
      <c r="H15" s="341"/>
      <c r="I15" s="341"/>
      <c r="J15" s="341"/>
      <c r="K15" s="341"/>
      <c r="L15" s="341"/>
      <c r="M15" s="341"/>
      <c r="N15" s="341"/>
      <c r="O15" s="341"/>
      <c r="P15" s="341"/>
      <c r="Q15" s="341"/>
      <c r="R15" s="341"/>
      <c r="S15" s="341"/>
      <c r="T15" s="341"/>
      <c r="U15" s="24"/>
    </row>
    <row r="16" spans="1:21" ht="7.5" customHeight="1" x14ac:dyDescent="0.2">
      <c r="A16" s="151"/>
      <c r="B16" s="151"/>
      <c r="C16" s="151"/>
      <c r="D16" s="151"/>
      <c r="E16" s="151"/>
      <c r="F16" s="151"/>
      <c r="G16" s="151"/>
      <c r="H16" s="151"/>
      <c r="I16" s="151"/>
      <c r="J16" s="151"/>
      <c r="K16" s="151"/>
      <c r="L16" s="151"/>
      <c r="M16" s="151"/>
      <c r="N16" s="151"/>
      <c r="O16" s="151"/>
      <c r="P16" s="151"/>
      <c r="Q16" s="151"/>
      <c r="R16" s="151"/>
      <c r="S16" s="151"/>
      <c r="T16" s="151"/>
      <c r="U16" s="24"/>
    </row>
    <row r="17" spans="1:21" ht="18" customHeight="1" x14ac:dyDescent="0.2">
      <c r="A17" s="151"/>
      <c r="B17" s="151"/>
      <c r="C17" s="151"/>
      <c r="D17" s="151"/>
      <c r="E17" s="151"/>
      <c r="F17" s="151"/>
      <c r="G17" s="151"/>
      <c r="H17" s="151"/>
      <c r="I17" s="151"/>
      <c r="J17" s="151"/>
      <c r="K17" s="151"/>
      <c r="L17" s="151"/>
      <c r="M17" s="151"/>
      <c r="N17" s="151"/>
      <c r="O17" s="151"/>
      <c r="P17" s="151"/>
      <c r="Q17" s="151"/>
      <c r="R17" s="151"/>
      <c r="S17" s="151"/>
      <c r="T17" s="151"/>
      <c r="U17" s="273" t="b">
        <v>1</v>
      </c>
    </row>
    <row r="18" spans="1:21" ht="18" customHeight="1" x14ac:dyDescent="0.2">
      <c r="A18" s="151"/>
      <c r="B18" s="151"/>
      <c r="C18" s="151"/>
      <c r="D18" s="151"/>
      <c r="E18" s="151"/>
      <c r="F18" s="151"/>
      <c r="G18" s="151"/>
      <c r="H18" s="151"/>
      <c r="I18" s="151"/>
      <c r="J18" s="151"/>
      <c r="K18" s="151"/>
      <c r="L18" s="151"/>
      <c r="M18" s="151"/>
      <c r="N18" s="151"/>
      <c r="O18" s="151"/>
      <c r="P18" s="151"/>
      <c r="Q18" s="151"/>
      <c r="R18" s="151"/>
      <c r="S18" s="151"/>
      <c r="T18" s="151"/>
      <c r="U18" s="273" t="b">
        <v>0</v>
      </c>
    </row>
    <row r="19" spans="1:21" ht="18" customHeight="1" x14ac:dyDescent="0.2">
      <c r="A19" s="151"/>
      <c r="B19" s="151"/>
      <c r="C19" s="151"/>
      <c r="D19" s="151"/>
      <c r="E19" s="151"/>
      <c r="F19" s="151"/>
      <c r="G19" s="151"/>
      <c r="H19" s="151"/>
      <c r="I19" s="151"/>
      <c r="J19" s="151"/>
      <c r="K19" s="151"/>
      <c r="L19" s="151"/>
      <c r="M19" s="151"/>
      <c r="N19" s="151"/>
      <c r="O19" s="151"/>
      <c r="P19" s="151"/>
      <c r="Q19" s="151"/>
      <c r="R19" s="151"/>
      <c r="S19" s="151"/>
      <c r="T19" s="151"/>
      <c r="U19" s="273" t="b">
        <v>1</v>
      </c>
    </row>
    <row r="20" spans="1:21" ht="18" customHeight="1" x14ac:dyDescent="0.2">
      <c r="A20" s="151"/>
      <c r="B20" s="151"/>
      <c r="C20" s="151"/>
      <c r="D20" s="151"/>
      <c r="E20" s="151"/>
      <c r="F20" s="151"/>
      <c r="G20" s="151"/>
      <c r="H20" s="151"/>
      <c r="I20" s="151"/>
      <c r="J20" s="151"/>
      <c r="K20" s="151"/>
      <c r="L20" s="151"/>
      <c r="M20" s="151"/>
      <c r="N20" s="151"/>
      <c r="O20" s="151"/>
      <c r="P20" s="151"/>
      <c r="Q20" s="151"/>
      <c r="R20" s="151"/>
      <c r="S20" s="151"/>
      <c r="T20" s="151"/>
      <c r="U20" s="273" t="b">
        <v>1</v>
      </c>
    </row>
    <row r="21" spans="1:21" s="92" customFormat="1" ht="7.5" customHeight="1" x14ac:dyDescent="0.2">
      <c r="A21" s="150"/>
      <c r="B21" s="150"/>
      <c r="C21" s="150"/>
      <c r="D21" s="150"/>
      <c r="E21" s="150"/>
      <c r="F21" s="150"/>
      <c r="G21" s="150"/>
      <c r="H21" s="150"/>
      <c r="I21" s="150"/>
      <c r="J21" s="150"/>
      <c r="K21" s="150"/>
      <c r="L21" s="150"/>
      <c r="M21" s="150"/>
      <c r="N21" s="150"/>
      <c r="O21" s="150"/>
      <c r="P21" s="150"/>
      <c r="Q21" s="150"/>
      <c r="R21" s="150"/>
      <c r="S21" s="150"/>
      <c r="T21" s="150"/>
      <c r="U21" s="24"/>
    </row>
    <row r="22" spans="1:21" s="92" customFormat="1" ht="34.5" customHeight="1" x14ac:dyDescent="0.2">
      <c r="A22" s="341" t="s">
        <v>358</v>
      </c>
      <c r="B22" s="341"/>
      <c r="C22" s="341"/>
      <c r="D22" s="341"/>
      <c r="E22" s="341"/>
      <c r="F22" s="341"/>
      <c r="G22" s="341"/>
      <c r="H22" s="341"/>
      <c r="I22" s="341"/>
      <c r="J22" s="341"/>
      <c r="K22" s="341"/>
      <c r="L22" s="341"/>
      <c r="M22" s="341"/>
      <c r="N22" s="341"/>
      <c r="O22" s="341"/>
      <c r="P22" s="341"/>
      <c r="Q22" s="341"/>
      <c r="R22" s="341"/>
      <c r="S22" s="341"/>
      <c r="T22" s="341"/>
      <c r="U22" s="24"/>
    </row>
    <row r="23" spans="1:21" s="92" customFormat="1" ht="7.5" customHeight="1" x14ac:dyDescent="0.2">
      <c r="A23" s="151"/>
      <c r="B23" s="151"/>
      <c r="C23" s="151"/>
      <c r="D23" s="151"/>
      <c r="E23" s="151"/>
      <c r="F23" s="151"/>
      <c r="G23" s="151"/>
      <c r="H23" s="151"/>
      <c r="I23" s="151"/>
      <c r="J23" s="151"/>
      <c r="K23" s="151"/>
      <c r="L23" s="151"/>
      <c r="M23" s="151"/>
      <c r="N23" s="151"/>
      <c r="O23" s="151"/>
      <c r="P23" s="151"/>
      <c r="Q23" s="151"/>
      <c r="R23" s="151"/>
      <c r="S23" s="151"/>
      <c r="T23" s="151"/>
      <c r="U23" s="24"/>
    </row>
    <row r="24" spans="1:21" ht="112.5" customHeight="1" x14ac:dyDescent="0.2">
      <c r="A24" s="343" t="s">
        <v>550</v>
      </c>
      <c r="B24" s="343"/>
      <c r="C24" s="343"/>
      <c r="D24" s="343"/>
      <c r="E24" s="343"/>
      <c r="F24" s="343"/>
      <c r="G24" s="343"/>
      <c r="H24" s="343"/>
      <c r="I24" s="343"/>
      <c r="J24" s="343"/>
      <c r="K24" s="343"/>
      <c r="L24" s="343"/>
      <c r="M24" s="343"/>
      <c r="N24" s="343"/>
      <c r="O24" s="343"/>
      <c r="P24" s="343"/>
      <c r="Q24" s="343"/>
      <c r="R24" s="343"/>
      <c r="S24" s="343"/>
      <c r="T24" s="343"/>
      <c r="U24" s="24"/>
    </row>
    <row r="25" spans="1:21" s="92" customFormat="1" ht="16.5" customHeight="1" x14ac:dyDescent="0.2">
      <c r="A25" s="150"/>
      <c r="B25" s="150"/>
      <c r="C25" s="150"/>
      <c r="D25" s="150"/>
      <c r="E25" s="150"/>
      <c r="F25" s="150"/>
      <c r="G25" s="150"/>
      <c r="H25" s="150"/>
      <c r="I25" s="150"/>
      <c r="J25" s="150"/>
      <c r="K25" s="150"/>
      <c r="L25" s="150"/>
      <c r="M25" s="150"/>
      <c r="N25" s="150"/>
      <c r="O25" s="150"/>
      <c r="P25" s="150"/>
      <c r="Q25" s="150"/>
      <c r="R25" s="150"/>
      <c r="S25" s="150"/>
      <c r="T25" s="150"/>
      <c r="U25" s="24"/>
    </row>
    <row r="26" spans="1:21" s="92" customFormat="1" ht="25.5" customHeight="1" x14ac:dyDescent="0.2">
      <c r="A26" s="341" t="s">
        <v>424</v>
      </c>
      <c r="B26" s="341"/>
      <c r="C26" s="341"/>
      <c r="D26" s="341"/>
      <c r="E26" s="341"/>
      <c r="F26" s="341"/>
      <c r="G26" s="341"/>
      <c r="H26" s="341"/>
      <c r="I26" s="341"/>
      <c r="J26" s="341"/>
      <c r="K26" s="341"/>
      <c r="L26" s="341"/>
      <c r="M26" s="341"/>
      <c r="N26" s="341"/>
      <c r="O26" s="341"/>
      <c r="P26" s="341"/>
      <c r="Q26" s="341"/>
      <c r="R26" s="341"/>
      <c r="S26" s="341"/>
      <c r="T26" s="341"/>
      <c r="U26" s="24"/>
    </row>
    <row r="27" spans="1:21" s="92" customFormat="1" ht="7.5" customHeight="1" x14ac:dyDescent="0.2">
      <c r="A27" s="151"/>
      <c r="B27" s="151"/>
      <c r="C27" s="151"/>
      <c r="D27" s="151"/>
      <c r="E27" s="151"/>
      <c r="F27" s="151"/>
      <c r="G27" s="151"/>
      <c r="H27" s="151"/>
      <c r="I27" s="151"/>
      <c r="J27" s="151"/>
      <c r="K27" s="151"/>
      <c r="L27" s="151"/>
      <c r="M27" s="151"/>
      <c r="N27" s="151"/>
      <c r="O27" s="151"/>
      <c r="P27" s="151"/>
      <c r="Q27" s="151"/>
      <c r="R27" s="151"/>
      <c r="S27" s="151"/>
      <c r="T27" s="151"/>
      <c r="U27" s="24"/>
    </row>
    <row r="28" spans="1:21" ht="34.5" customHeight="1" x14ac:dyDescent="0.2">
      <c r="A28" s="341" t="s">
        <v>440</v>
      </c>
      <c r="B28" s="341"/>
      <c r="C28" s="341"/>
      <c r="D28" s="341"/>
      <c r="E28" s="341"/>
      <c r="F28" s="341"/>
      <c r="G28" s="341"/>
      <c r="H28" s="341"/>
      <c r="I28" s="341"/>
      <c r="J28" s="341"/>
      <c r="K28" s="341"/>
      <c r="L28" s="341"/>
      <c r="M28" s="341"/>
      <c r="N28" s="341"/>
      <c r="O28" s="341"/>
      <c r="P28" s="341"/>
      <c r="Q28" s="341"/>
      <c r="R28" s="341"/>
      <c r="S28" s="341"/>
      <c r="T28" s="341"/>
      <c r="U28" s="24"/>
    </row>
    <row r="29" spans="1:21" ht="7.5" customHeight="1" x14ac:dyDescent="0.2">
      <c r="A29" s="151"/>
      <c r="B29" s="151"/>
      <c r="C29" s="151"/>
      <c r="D29" s="151"/>
      <c r="E29" s="151"/>
      <c r="F29" s="151"/>
      <c r="G29" s="151"/>
      <c r="H29" s="151"/>
      <c r="I29" s="151"/>
      <c r="J29" s="151"/>
      <c r="K29" s="151"/>
      <c r="L29" s="151"/>
      <c r="M29" s="151"/>
      <c r="N29" s="151"/>
      <c r="O29" s="151"/>
      <c r="P29" s="151"/>
      <c r="Q29" s="151"/>
      <c r="R29" s="151"/>
      <c r="S29" s="151"/>
      <c r="T29" s="151"/>
      <c r="U29" s="24"/>
    </row>
    <row r="30" spans="1:21" ht="18" customHeight="1" x14ac:dyDescent="0.2">
      <c r="A30" s="151"/>
      <c r="B30" s="151"/>
      <c r="C30" s="151"/>
      <c r="D30" s="151"/>
      <c r="E30" s="151"/>
      <c r="F30" s="151"/>
      <c r="G30" s="151"/>
      <c r="H30" s="151"/>
      <c r="I30" s="151"/>
      <c r="J30" s="151"/>
      <c r="K30" s="151"/>
      <c r="L30" s="151"/>
      <c r="M30" s="151"/>
      <c r="N30" s="151"/>
      <c r="O30" s="151"/>
      <c r="P30" s="151"/>
      <c r="Q30" s="151"/>
      <c r="R30" s="151"/>
      <c r="S30" s="151"/>
      <c r="T30" s="151"/>
      <c r="U30" s="273" t="b">
        <v>0</v>
      </c>
    </row>
    <row r="31" spans="1:21" ht="18" customHeight="1" x14ac:dyDescent="0.2">
      <c r="A31" s="151"/>
      <c r="B31" s="151"/>
      <c r="C31" s="151"/>
      <c r="D31" s="151"/>
      <c r="E31" s="151"/>
      <c r="F31" s="151"/>
      <c r="G31" s="151"/>
      <c r="H31" s="151"/>
      <c r="I31" s="151"/>
      <c r="J31" s="151"/>
      <c r="K31" s="151"/>
      <c r="L31" s="151"/>
      <c r="M31" s="151"/>
      <c r="N31" s="151"/>
      <c r="O31" s="151"/>
      <c r="P31" s="151"/>
      <c r="Q31" s="151"/>
      <c r="R31" s="151"/>
      <c r="S31" s="151"/>
      <c r="T31" s="151"/>
      <c r="U31" s="273" t="b">
        <v>1</v>
      </c>
    </row>
    <row r="32" spans="1:21" ht="18" customHeight="1" x14ac:dyDescent="0.2">
      <c r="A32" s="151"/>
      <c r="B32" s="151"/>
      <c r="C32" s="151"/>
      <c r="D32" s="151"/>
      <c r="E32" s="151"/>
      <c r="F32" s="151"/>
      <c r="G32" s="151"/>
      <c r="H32" s="151"/>
      <c r="I32" s="151"/>
      <c r="J32" s="151"/>
      <c r="K32" s="151"/>
      <c r="L32" s="151"/>
      <c r="M32" s="151"/>
      <c r="N32" s="151"/>
      <c r="O32" s="151"/>
      <c r="P32" s="151"/>
      <c r="Q32" s="151"/>
      <c r="R32" s="151"/>
      <c r="S32" s="151"/>
      <c r="T32" s="151"/>
      <c r="U32" s="273" t="b">
        <v>1</v>
      </c>
    </row>
    <row r="33" spans="1:24" ht="18" customHeight="1" x14ac:dyDescent="0.2">
      <c r="A33" s="151"/>
      <c r="B33" s="151"/>
      <c r="C33" s="151"/>
      <c r="D33" s="151"/>
      <c r="E33" s="151"/>
      <c r="F33" s="151"/>
      <c r="G33" s="151"/>
      <c r="H33" s="151"/>
      <c r="I33" s="151"/>
      <c r="J33" s="151"/>
      <c r="K33" s="151"/>
      <c r="L33" s="151"/>
      <c r="M33" s="151"/>
      <c r="N33" s="151"/>
      <c r="O33" s="151"/>
      <c r="P33" s="151"/>
      <c r="Q33" s="151"/>
      <c r="R33" s="151"/>
      <c r="S33" s="151"/>
      <c r="T33" s="151"/>
      <c r="U33" s="273" t="b">
        <v>1</v>
      </c>
    </row>
    <row r="34" spans="1:24" ht="18" customHeight="1" x14ac:dyDescent="0.2">
      <c r="A34" s="151"/>
      <c r="B34" s="151"/>
      <c r="C34" s="151"/>
      <c r="D34" s="151"/>
      <c r="E34" s="151"/>
      <c r="F34" s="151"/>
      <c r="G34" s="151"/>
      <c r="H34" s="151"/>
      <c r="I34" s="151"/>
      <c r="J34" s="151"/>
      <c r="K34" s="151"/>
      <c r="L34" s="151"/>
      <c r="M34" s="151"/>
      <c r="N34" s="151"/>
      <c r="O34" s="151"/>
      <c r="P34" s="151"/>
      <c r="Q34" s="151"/>
      <c r="R34" s="151"/>
      <c r="S34" s="151"/>
      <c r="T34" s="151"/>
      <c r="U34" s="273" t="b">
        <v>1</v>
      </c>
    </row>
    <row r="35" spans="1:24" ht="18" customHeight="1" x14ac:dyDescent="0.2">
      <c r="A35" s="151"/>
      <c r="B35" s="151"/>
      <c r="C35" s="151"/>
      <c r="D35" s="151"/>
      <c r="E35" s="151"/>
      <c r="F35" s="151"/>
      <c r="G35" s="151"/>
      <c r="H35" s="151"/>
      <c r="I35" s="151"/>
      <c r="J35" s="151"/>
      <c r="K35" s="151"/>
      <c r="L35" s="151"/>
      <c r="M35" s="151"/>
      <c r="N35" s="151"/>
      <c r="O35" s="151"/>
      <c r="P35" s="151"/>
      <c r="Q35" s="151"/>
      <c r="R35" s="151"/>
      <c r="S35" s="151"/>
      <c r="T35" s="151"/>
      <c r="U35" s="273" t="b">
        <v>1</v>
      </c>
    </row>
    <row r="36" spans="1:24" ht="7.5" customHeight="1" x14ac:dyDescent="0.2">
      <c r="A36" s="215"/>
      <c r="B36" s="215"/>
      <c r="C36" s="215"/>
      <c r="D36" s="215"/>
      <c r="E36" s="215"/>
      <c r="F36" s="215"/>
      <c r="G36" s="215"/>
      <c r="H36" s="215"/>
      <c r="I36" s="215"/>
      <c r="J36" s="215"/>
      <c r="K36" s="215"/>
      <c r="L36" s="215"/>
      <c r="M36" s="215"/>
      <c r="N36" s="215"/>
      <c r="O36" s="215"/>
      <c r="P36" s="215"/>
      <c r="Q36" s="215"/>
      <c r="R36" s="215"/>
      <c r="S36" s="215"/>
      <c r="T36" s="215"/>
      <c r="U36" s="24"/>
    </row>
    <row r="37" spans="1:24" ht="25.5" customHeight="1" x14ac:dyDescent="0.2">
      <c r="A37" s="341" t="s">
        <v>359</v>
      </c>
      <c r="B37" s="341"/>
      <c r="C37" s="341"/>
      <c r="D37" s="341"/>
      <c r="E37" s="341"/>
      <c r="F37" s="341"/>
      <c r="G37" s="341"/>
      <c r="H37" s="341"/>
      <c r="I37" s="341"/>
      <c r="J37" s="341"/>
      <c r="K37" s="341"/>
      <c r="L37" s="341"/>
      <c r="M37" s="341"/>
      <c r="N37" s="341"/>
      <c r="O37" s="341"/>
      <c r="P37" s="341"/>
      <c r="Q37" s="341"/>
      <c r="R37" s="341"/>
      <c r="S37" s="341"/>
      <c r="T37" s="341"/>
      <c r="U37" s="24"/>
      <c r="X37" s="46"/>
    </row>
    <row r="38" spans="1:24" ht="7.5" customHeight="1" x14ac:dyDescent="0.2">
      <c r="A38" s="344"/>
      <c r="B38" s="344"/>
      <c r="C38" s="344"/>
      <c r="D38" s="344"/>
      <c r="E38" s="344"/>
      <c r="F38" s="344"/>
      <c r="G38" s="344"/>
      <c r="H38" s="344"/>
      <c r="I38" s="344"/>
      <c r="J38" s="344"/>
      <c r="K38" s="344"/>
      <c r="L38" s="344"/>
      <c r="M38" s="344"/>
      <c r="N38" s="344"/>
      <c r="O38" s="344"/>
      <c r="P38" s="344"/>
      <c r="Q38" s="344"/>
      <c r="R38" s="344"/>
      <c r="S38" s="344"/>
      <c r="T38" s="344"/>
      <c r="U38" s="24"/>
      <c r="X38" s="46"/>
    </row>
    <row r="39" spans="1:24" ht="84.75" customHeight="1" x14ac:dyDescent="0.2">
      <c r="A39" s="345" t="s">
        <v>505</v>
      </c>
      <c r="B39" s="346"/>
      <c r="C39" s="346"/>
      <c r="D39" s="346"/>
      <c r="E39" s="346"/>
      <c r="F39" s="346"/>
      <c r="G39" s="346"/>
      <c r="H39" s="346"/>
      <c r="I39" s="346"/>
      <c r="J39" s="346"/>
      <c r="K39" s="346"/>
      <c r="L39" s="346"/>
      <c r="M39" s="346"/>
      <c r="N39" s="346"/>
      <c r="O39" s="346"/>
      <c r="P39" s="346"/>
      <c r="Q39" s="346"/>
      <c r="R39" s="346"/>
      <c r="S39" s="346"/>
      <c r="T39" s="347"/>
      <c r="U39" s="24"/>
      <c r="X39" s="46"/>
    </row>
    <row r="40" spans="1:24" s="92" customFormat="1" ht="17.25" customHeight="1" x14ac:dyDescent="0.2">
      <c r="A40" s="150"/>
      <c r="B40" s="150"/>
      <c r="C40" s="150"/>
      <c r="D40" s="150"/>
      <c r="E40" s="150"/>
      <c r="F40" s="150"/>
      <c r="G40" s="150"/>
      <c r="H40" s="150"/>
      <c r="I40" s="150"/>
      <c r="J40" s="150"/>
      <c r="K40" s="150"/>
      <c r="L40" s="150"/>
      <c r="M40" s="150"/>
      <c r="N40" s="150"/>
      <c r="O40" s="150"/>
      <c r="P40" s="150"/>
      <c r="Q40" s="150"/>
      <c r="R40" s="150"/>
      <c r="S40" s="150"/>
      <c r="T40" s="150"/>
      <c r="U40" s="24"/>
    </row>
    <row r="41" spans="1:24" s="92" customFormat="1" ht="34.5" customHeight="1" x14ac:dyDescent="0.2">
      <c r="A41" s="340" t="s">
        <v>441</v>
      </c>
      <c r="B41" s="340"/>
      <c r="C41" s="340"/>
      <c r="D41" s="340"/>
      <c r="E41" s="340"/>
      <c r="F41" s="340"/>
      <c r="G41" s="340"/>
      <c r="H41" s="340"/>
      <c r="I41" s="340"/>
      <c r="J41" s="340"/>
      <c r="K41" s="340"/>
      <c r="L41" s="340"/>
      <c r="M41" s="340"/>
      <c r="N41" s="340"/>
      <c r="O41" s="340"/>
      <c r="P41" s="340"/>
      <c r="Q41" s="340"/>
      <c r="R41" s="340"/>
      <c r="S41" s="340"/>
      <c r="T41" s="340"/>
      <c r="U41" s="24"/>
    </row>
    <row r="42" spans="1:24" s="92" customFormat="1" ht="7.5" customHeight="1" x14ac:dyDescent="0.2">
      <c r="A42" s="220"/>
      <c r="B42" s="220"/>
      <c r="C42" s="220"/>
      <c r="D42" s="220"/>
      <c r="E42" s="220"/>
      <c r="F42" s="220"/>
      <c r="G42" s="220"/>
      <c r="H42" s="220"/>
      <c r="I42" s="220"/>
      <c r="J42" s="220"/>
      <c r="K42" s="220"/>
      <c r="L42" s="220"/>
      <c r="M42" s="220"/>
      <c r="N42" s="220"/>
      <c r="O42" s="220"/>
      <c r="P42" s="220"/>
      <c r="Q42" s="220"/>
      <c r="R42" s="220"/>
      <c r="S42" s="220"/>
      <c r="T42" s="220"/>
      <c r="U42" s="24"/>
    </row>
    <row r="43" spans="1:24" s="92" customFormat="1" ht="16.5" customHeight="1" x14ac:dyDescent="0.2">
      <c r="B43" s="245"/>
      <c r="C43" s="245"/>
      <c r="D43" s="245"/>
      <c r="E43" s="244"/>
      <c r="F43" s="244"/>
      <c r="G43" s="244"/>
      <c r="H43" s="151"/>
      <c r="I43" s="244"/>
      <c r="J43" s="243" t="s">
        <v>313</v>
      </c>
      <c r="K43" s="334"/>
      <c r="L43" s="335"/>
      <c r="M43" s="335"/>
      <c r="N43" s="335"/>
      <c r="O43" s="335"/>
      <c r="P43" s="335"/>
      <c r="Q43" s="335"/>
      <c r="R43" s="335"/>
      <c r="S43" s="335"/>
      <c r="T43" s="336"/>
      <c r="U43" s="274" t="b">
        <v>0</v>
      </c>
      <c r="W43" s="24"/>
    </row>
    <row r="44" spans="1:24" s="92" customFormat="1" ht="45.75" customHeight="1" x14ac:dyDescent="0.2">
      <c r="B44" s="151"/>
      <c r="C44" s="151"/>
      <c r="D44" s="151"/>
      <c r="E44" s="151"/>
      <c r="F44" s="151"/>
      <c r="G44" s="151"/>
      <c r="H44" s="151"/>
      <c r="I44" s="151"/>
      <c r="J44" s="151"/>
      <c r="K44" s="337"/>
      <c r="L44" s="338"/>
      <c r="M44" s="338"/>
      <c r="N44" s="338"/>
      <c r="O44" s="338"/>
      <c r="P44" s="338"/>
      <c r="Q44" s="338"/>
      <c r="R44" s="338"/>
      <c r="S44" s="338"/>
      <c r="T44" s="339"/>
      <c r="U44" s="274"/>
      <c r="W44" s="24"/>
    </row>
    <row r="45" spans="1:24" s="92" customFormat="1" ht="7.5" customHeight="1" x14ac:dyDescent="0.2">
      <c r="B45" s="220"/>
      <c r="C45" s="220"/>
      <c r="D45" s="220"/>
      <c r="E45" s="220"/>
      <c r="F45" s="220"/>
      <c r="G45" s="220"/>
      <c r="H45" s="151"/>
      <c r="I45" s="220"/>
      <c r="J45" s="220"/>
      <c r="K45" s="220"/>
      <c r="L45" s="220"/>
      <c r="M45" s="220"/>
      <c r="N45" s="220"/>
      <c r="O45" s="220"/>
      <c r="P45" s="220"/>
      <c r="Q45" s="220"/>
      <c r="R45" s="220"/>
      <c r="S45" s="220"/>
      <c r="T45" s="220"/>
      <c r="U45" s="274"/>
      <c r="W45" s="24"/>
    </row>
    <row r="46" spans="1:24" s="92" customFormat="1" ht="16.5" customHeight="1" x14ac:dyDescent="0.2">
      <c r="B46" s="245"/>
      <c r="C46" s="245"/>
      <c r="D46" s="245"/>
      <c r="E46" s="244"/>
      <c r="F46" s="244"/>
      <c r="G46" s="244"/>
      <c r="H46" s="151"/>
      <c r="I46" s="244"/>
      <c r="J46" s="243" t="s">
        <v>313</v>
      </c>
      <c r="K46" s="334"/>
      <c r="L46" s="335"/>
      <c r="M46" s="335"/>
      <c r="N46" s="335"/>
      <c r="O46" s="335"/>
      <c r="P46" s="335"/>
      <c r="Q46" s="335"/>
      <c r="R46" s="335"/>
      <c r="S46" s="335"/>
      <c r="T46" s="336"/>
      <c r="U46" s="274" t="b">
        <v>0</v>
      </c>
      <c r="W46" s="24"/>
    </row>
    <row r="47" spans="1:24" s="92" customFormat="1" ht="45.75" customHeight="1" x14ac:dyDescent="0.2">
      <c r="B47" s="151"/>
      <c r="C47" s="151"/>
      <c r="D47" s="151"/>
      <c r="E47" s="151"/>
      <c r="F47" s="151"/>
      <c r="G47" s="151"/>
      <c r="H47" s="151"/>
      <c r="I47" s="151"/>
      <c r="J47" s="151"/>
      <c r="K47" s="337"/>
      <c r="L47" s="338"/>
      <c r="M47" s="338"/>
      <c r="N47" s="338"/>
      <c r="O47" s="338"/>
      <c r="P47" s="338"/>
      <c r="Q47" s="338"/>
      <c r="R47" s="338"/>
      <c r="S47" s="338"/>
      <c r="T47" s="339"/>
      <c r="U47" s="274"/>
      <c r="W47" s="24"/>
    </row>
    <row r="48" spans="1:24" s="92" customFormat="1" ht="7.5" customHeight="1" x14ac:dyDescent="0.2">
      <c r="B48" s="220"/>
      <c r="C48" s="220"/>
      <c r="D48" s="220"/>
      <c r="E48" s="220"/>
      <c r="F48" s="220"/>
      <c r="G48" s="220"/>
      <c r="H48" s="151"/>
      <c r="I48" s="220"/>
      <c r="J48" s="220"/>
      <c r="K48" s="220"/>
      <c r="L48" s="220"/>
      <c r="M48" s="220"/>
      <c r="N48" s="220"/>
      <c r="O48" s="220"/>
      <c r="P48" s="220"/>
      <c r="Q48" s="220"/>
      <c r="R48" s="220"/>
      <c r="S48" s="220"/>
      <c r="T48" s="220"/>
      <c r="U48" s="274"/>
      <c r="W48" s="24"/>
    </row>
    <row r="49" spans="1:24" s="92" customFormat="1" ht="16.5" customHeight="1" x14ac:dyDescent="0.2">
      <c r="B49" s="245"/>
      <c r="C49" s="245"/>
      <c r="D49" s="245"/>
      <c r="E49" s="244"/>
      <c r="F49" s="244"/>
      <c r="G49" s="244"/>
      <c r="H49" s="151"/>
      <c r="I49" s="244"/>
      <c r="J49" s="243" t="s">
        <v>313</v>
      </c>
      <c r="K49" s="334"/>
      <c r="L49" s="335"/>
      <c r="M49" s="335"/>
      <c r="N49" s="335"/>
      <c r="O49" s="335"/>
      <c r="P49" s="335"/>
      <c r="Q49" s="335"/>
      <c r="R49" s="335"/>
      <c r="S49" s="335"/>
      <c r="T49" s="336"/>
      <c r="U49" s="274" t="b">
        <v>0</v>
      </c>
      <c r="W49" s="24"/>
    </row>
    <row r="50" spans="1:24" s="92" customFormat="1" ht="45.75" customHeight="1" x14ac:dyDescent="0.2">
      <c r="B50" s="151"/>
      <c r="C50" s="151"/>
      <c r="D50" s="151"/>
      <c r="E50" s="151"/>
      <c r="F50" s="151"/>
      <c r="G50" s="151"/>
      <c r="H50" s="151"/>
      <c r="I50" s="151"/>
      <c r="J50" s="151"/>
      <c r="K50" s="337"/>
      <c r="L50" s="338"/>
      <c r="M50" s="338"/>
      <c r="N50" s="338"/>
      <c r="O50" s="338"/>
      <c r="P50" s="338"/>
      <c r="Q50" s="338"/>
      <c r="R50" s="338"/>
      <c r="S50" s="338"/>
      <c r="T50" s="339"/>
      <c r="U50" s="274"/>
      <c r="W50" s="24"/>
    </row>
    <row r="51" spans="1:24" s="92" customFormat="1" ht="7.5" customHeight="1" x14ac:dyDescent="0.2">
      <c r="B51" s="220"/>
      <c r="C51" s="220"/>
      <c r="D51" s="220"/>
      <c r="E51" s="220"/>
      <c r="F51" s="220"/>
      <c r="G51" s="220"/>
      <c r="H51" s="151"/>
      <c r="I51" s="220"/>
      <c r="J51" s="220"/>
      <c r="K51" s="220"/>
      <c r="L51" s="220"/>
      <c r="M51" s="220"/>
      <c r="N51" s="220"/>
      <c r="O51" s="220"/>
      <c r="P51" s="220"/>
      <c r="Q51" s="220"/>
      <c r="R51" s="220"/>
      <c r="S51" s="220"/>
      <c r="T51" s="220"/>
      <c r="U51" s="274"/>
      <c r="W51" s="24"/>
    </row>
    <row r="52" spans="1:24" s="92" customFormat="1" ht="16.5" customHeight="1" x14ac:dyDescent="0.2">
      <c r="B52" s="245"/>
      <c r="C52" s="245"/>
      <c r="D52" s="245"/>
      <c r="E52" s="244"/>
      <c r="F52" s="244"/>
      <c r="G52" s="244"/>
      <c r="H52" s="151"/>
      <c r="I52" s="244"/>
      <c r="J52" s="243" t="s">
        <v>313</v>
      </c>
      <c r="K52" s="334"/>
      <c r="L52" s="335"/>
      <c r="M52" s="335"/>
      <c r="N52" s="335"/>
      <c r="O52" s="335"/>
      <c r="P52" s="335"/>
      <c r="Q52" s="335"/>
      <c r="R52" s="335"/>
      <c r="S52" s="335"/>
      <c r="T52" s="336"/>
      <c r="U52" s="274" t="b">
        <v>0</v>
      </c>
      <c r="W52" s="24"/>
    </row>
    <row r="53" spans="1:24" s="92" customFormat="1" ht="45.75" customHeight="1" x14ac:dyDescent="0.2">
      <c r="A53" s="151"/>
      <c r="B53" s="151"/>
      <c r="C53" s="151"/>
      <c r="D53" s="151"/>
      <c r="E53" s="151"/>
      <c r="F53" s="151"/>
      <c r="G53" s="151"/>
      <c r="H53" s="151"/>
      <c r="I53" s="151"/>
      <c r="J53" s="151"/>
      <c r="K53" s="337"/>
      <c r="L53" s="338"/>
      <c r="M53" s="338"/>
      <c r="N53" s="338"/>
      <c r="O53" s="338"/>
      <c r="P53" s="338"/>
      <c r="Q53" s="338"/>
      <c r="R53" s="338"/>
      <c r="S53" s="338"/>
      <c r="T53" s="339"/>
      <c r="U53" s="274"/>
      <c r="W53" s="24"/>
    </row>
    <row r="54" spans="1:24" s="92" customFormat="1" ht="7.5" customHeight="1" x14ac:dyDescent="0.2">
      <c r="B54" s="220"/>
      <c r="C54" s="220"/>
      <c r="D54" s="220"/>
      <c r="E54" s="220"/>
      <c r="F54" s="220"/>
      <c r="G54" s="220"/>
      <c r="H54" s="151"/>
      <c r="I54" s="220"/>
      <c r="J54" s="220"/>
      <c r="K54" s="220"/>
      <c r="L54" s="220"/>
      <c r="M54" s="220"/>
      <c r="N54" s="220"/>
      <c r="O54" s="220"/>
      <c r="P54" s="220"/>
      <c r="Q54" s="220"/>
      <c r="R54" s="220"/>
      <c r="S54" s="220"/>
      <c r="T54" s="220"/>
      <c r="U54" s="274"/>
      <c r="W54" s="24"/>
    </row>
    <row r="55" spans="1:24" s="92" customFormat="1" ht="16.5" customHeight="1" x14ac:dyDescent="0.2">
      <c r="B55" s="245"/>
      <c r="C55" s="245"/>
      <c r="D55" s="245"/>
      <c r="E55" s="244"/>
      <c r="F55" s="244"/>
      <c r="G55" s="244"/>
      <c r="H55" s="151"/>
      <c r="I55" s="244"/>
      <c r="J55" s="243" t="s">
        <v>313</v>
      </c>
      <c r="K55" s="334"/>
      <c r="L55" s="335"/>
      <c r="M55" s="335"/>
      <c r="N55" s="335"/>
      <c r="O55" s="335"/>
      <c r="P55" s="335"/>
      <c r="Q55" s="335"/>
      <c r="R55" s="335"/>
      <c r="S55" s="335"/>
      <c r="T55" s="336"/>
      <c r="U55" s="274" t="b">
        <v>0</v>
      </c>
      <c r="W55" s="24"/>
    </row>
    <row r="56" spans="1:24" s="92" customFormat="1" ht="45.75" customHeight="1" x14ac:dyDescent="0.2">
      <c r="A56" s="151"/>
      <c r="B56" s="151"/>
      <c r="C56" s="151"/>
      <c r="D56" s="151"/>
      <c r="E56" s="151"/>
      <c r="F56" s="151"/>
      <c r="G56" s="151"/>
      <c r="H56" s="151"/>
      <c r="I56" s="151"/>
      <c r="J56" s="151"/>
      <c r="K56" s="337"/>
      <c r="L56" s="338"/>
      <c r="M56" s="338"/>
      <c r="N56" s="338"/>
      <c r="O56" s="338"/>
      <c r="P56" s="338"/>
      <c r="Q56" s="338"/>
      <c r="R56" s="338"/>
      <c r="S56" s="338"/>
      <c r="T56" s="339"/>
      <c r="U56" s="274"/>
      <c r="W56" s="24"/>
    </row>
    <row r="57" spans="1:24" s="92" customFormat="1" ht="7.5" customHeight="1" x14ac:dyDescent="0.2">
      <c r="B57" s="220"/>
      <c r="C57" s="220"/>
      <c r="D57" s="220"/>
      <c r="E57" s="220"/>
      <c r="F57" s="220"/>
      <c r="G57" s="220"/>
      <c r="H57" s="151"/>
      <c r="I57" s="220"/>
      <c r="J57" s="220"/>
      <c r="K57" s="220"/>
      <c r="L57" s="220"/>
      <c r="M57" s="220"/>
      <c r="N57" s="220"/>
      <c r="O57" s="220"/>
      <c r="P57" s="220"/>
      <c r="Q57" s="220"/>
      <c r="R57" s="220"/>
      <c r="S57" s="220"/>
      <c r="T57" s="220"/>
      <c r="U57" s="274"/>
      <c r="W57" s="24"/>
    </row>
    <row r="58" spans="1:24" s="92" customFormat="1" ht="16.5" customHeight="1" x14ac:dyDescent="0.2">
      <c r="B58" s="245"/>
      <c r="C58" s="245"/>
      <c r="D58" s="245"/>
      <c r="E58" s="244"/>
      <c r="F58" s="244"/>
      <c r="G58" s="244"/>
      <c r="H58" s="151"/>
      <c r="I58" s="244"/>
      <c r="J58" s="243" t="s">
        <v>313</v>
      </c>
      <c r="K58" s="334"/>
      <c r="L58" s="335"/>
      <c r="M58" s="335"/>
      <c r="N58" s="335"/>
      <c r="O58" s="335"/>
      <c r="P58" s="335"/>
      <c r="Q58" s="335"/>
      <c r="R58" s="335"/>
      <c r="S58" s="335"/>
      <c r="T58" s="336"/>
      <c r="U58" s="274" t="b">
        <v>0</v>
      </c>
      <c r="W58" s="24"/>
    </row>
    <row r="59" spans="1:24" s="92" customFormat="1" ht="45.75" customHeight="1" x14ac:dyDescent="0.2">
      <c r="A59" s="151"/>
      <c r="B59" s="151"/>
      <c r="C59" s="151"/>
      <c r="D59" s="151"/>
      <c r="E59" s="151"/>
      <c r="F59" s="151"/>
      <c r="G59" s="151"/>
      <c r="H59" s="151"/>
      <c r="I59" s="151"/>
      <c r="J59" s="151"/>
      <c r="K59" s="337"/>
      <c r="L59" s="338"/>
      <c r="M59" s="338"/>
      <c r="N59" s="338"/>
      <c r="O59" s="338"/>
      <c r="P59" s="338"/>
      <c r="Q59" s="338"/>
      <c r="R59" s="338"/>
      <c r="S59" s="338"/>
      <c r="T59" s="339"/>
      <c r="U59" s="274"/>
      <c r="W59" s="24"/>
    </row>
    <row r="60" spans="1:24" ht="17.25" customHeight="1" x14ac:dyDescent="0.2"/>
    <row r="61" spans="1:24" s="92" customFormat="1" ht="25.5" customHeight="1" x14ac:dyDescent="0.2">
      <c r="A61" s="341" t="s">
        <v>425</v>
      </c>
      <c r="B61" s="341"/>
      <c r="C61" s="341"/>
      <c r="D61" s="341"/>
      <c r="E61" s="341"/>
      <c r="F61" s="341"/>
      <c r="G61" s="341"/>
      <c r="H61" s="341"/>
      <c r="I61" s="341"/>
      <c r="J61" s="341"/>
      <c r="K61" s="341"/>
      <c r="L61" s="341"/>
      <c r="M61" s="341"/>
      <c r="N61" s="341"/>
      <c r="O61" s="341"/>
      <c r="P61" s="341"/>
      <c r="Q61" s="341"/>
      <c r="R61" s="341"/>
      <c r="S61" s="341"/>
      <c r="T61" s="341"/>
      <c r="U61" s="24"/>
    </row>
    <row r="62" spans="1:24" ht="7.5" customHeight="1" x14ac:dyDescent="0.2"/>
    <row r="63" spans="1:24" ht="25.5" customHeight="1" x14ac:dyDescent="0.2">
      <c r="A63" s="341" t="s">
        <v>426</v>
      </c>
      <c r="B63" s="342"/>
      <c r="C63" s="342"/>
      <c r="D63" s="342"/>
      <c r="E63" s="342"/>
      <c r="F63" s="342"/>
      <c r="G63" s="342"/>
      <c r="H63" s="342"/>
      <c r="I63" s="342"/>
      <c r="J63" s="342"/>
      <c r="K63" s="342"/>
      <c r="L63" s="342"/>
      <c r="M63" s="342"/>
      <c r="N63" s="342"/>
      <c r="O63" s="342"/>
      <c r="P63" s="342"/>
      <c r="Q63" s="342"/>
      <c r="R63" s="342"/>
      <c r="S63" s="342"/>
      <c r="T63" s="242" t="s">
        <v>311</v>
      </c>
      <c r="U63" s="24"/>
      <c r="X63" s="46"/>
    </row>
    <row r="64" spans="1:24" ht="7.5" customHeight="1" x14ac:dyDescent="0.2">
      <c r="A64" s="344"/>
      <c r="B64" s="344"/>
      <c r="C64" s="344"/>
      <c r="D64" s="344"/>
      <c r="E64" s="344"/>
      <c r="F64" s="344"/>
      <c r="G64" s="344"/>
      <c r="H64" s="344"/>
      <c r="I64" s="344"/>
      <c r="J64" s="344"/>
      <c r="K64" s="344"/>
      <c r="L64" s="344"/>
      <c r="M64" s="344"/>
      <c r="N64" s="344"/>
      <c r="O64" s="344"/>
      <c r="P64" s="344"/>
      <c r="Q64" s="344"/>
      <c r="R64" s="344"/>
      <c r="S64" s="344"/>
      <c r="T64" s="344"/>
      <c r="U64" s="24"/>
      <c r="X64" s="46"/>
    </row>
    <row r="65" spans="1:24" ht="25.5" customHeight="1" x14ac:dyDescent="0.2">
      <c r="A65" s="341" t="s">
        <v>360</v>
      </c>
      <c r="B65" s="341"/>
      <c r="C65" s="341"/>
      <c r="D65" s="341"/>
      <c r="E65" s="341"/>
      <c r="F65" s="341"/>
      <c r="G65" s="341"/>
      <c r="H65" s="341"/>
      <c r="I65" s="341"/>
      <c r="J65" s="341"/>
      <c r="K65" s="341"/>
      <c r="L65" s="341"/>
      <c r="M65" s="341"/>
      <c r="N65" s="341"/>
      <c r="O65" s="341"/>
      <c r="P65" s="341"/>
      <c r="Q65" s="341"/>
      <c r="R65" s="341"/>
      <c r="S65" s="341"/>
      <c r="T65" s="341"/>
      <c r="U65" s="24"/>
      <c r="X65" s="46"/>
    </row>
    <row r="66" spans="1:24" ht="7.5" customHeight="1" x14ac:dyDescent="0.2">
      <c r="A66" s="344"/>
      <c r="B66" s="344"/>
      <c r="C66" s="344"/>
      <c r="D66" s="344"/>
      <c r="E66" s="344"/>
      <c r="F66" s="344"/>
      <c r="G66" s="344"/>
      <c r="H66" s="344"/>
      <c r="I66" s="344"/>
      <c r="J66" s="344"/>
      <c r="K66" s="344"/>
      <c r="L66" s="344"/>
      <c r="M66" s="344"/>
      <c r="N66" s="344"/>
      <c r="O66" s="344"/>
      <c r="P66" s="344"/>
      <c r="Q66" s="344"/>
      <c r="R66" s="344"/>
      <c r="S66" s="344"/>
      <c r="T66" s="344"/>
      <c r="U66" s="24"/>
      <c r="X66" s="46"/>
    </row>
    <row r="67" spans="1:24" ht="84.75" customHeight="1" x14ac:dyDescent="0.2">
      <c r="A67" s="345" t="s">
        <v>506</v>
      </c>
      <c r="B67" s="346"/>
      <c r="C67" s="346"/>
      <c r="D67" s="346"/>
      <c r="E67" s="346"/>
      <c r="F67" s="346"/>
      <c r="G67" s="346"/>
      <c r="H67" s="346"/>
      <c r="I67" s="346"/>
      <c r="J67" s="346"/>
      <c r="K67" s="346"/>
      <c r="L67" s="346"/>
      <c r="M67" s="346"/>
      <c r="N67" s="346"/>
      <c r="O67" s="346"/>
      <c r="P67" s="346"/>
      <c r="Q67" s="346"/>
      <c r="R67" s="346"/>
      <c r="S67" s="346"/>
      <c r="T67" s="347"/>
      <c r="U67" s="24"/>
      <c r="X67" s="46"/>
    </row>
    <row r="68" spans="1:24" ht="7.5" customHeight="1" x14ac:dyDescent="0.2"/>
    <row r="69" spans="1:24" ht="25.5" customHeight="1" x14ac:dyDescent="0.2">
      <c r="A69" s="341" t="s">
        <v>427</v>
      </c>
      <c r="B69" s="342"/>
      <c r="C69" s="342"/>
      <c r="D69" s="342"/>
      <c r="E69" s="342"/>
      <c r="F69" s="342"/>
      <c r="G69" s="342"/>
      <c r="H69" s="342"/>
      <c r="I69" s="342"/>
      <c r="J69" s="342"/>
      <c r="K69" s="342"/>
      <c r="L69" s="342"/>
      <c r="M69" s="342"/>
      <c r="N69" s="342"/>
      <c r="O69" s="342"/>
      <c r="P69" s="342"/>
      <c r="Q69" s="342"/>
      <c r="R69" s="342"/>
      <c r="S69" s="342"/>
      <c r="T69" s="242" t="s">
        <v>311</v>
      </c>
      <c r="U69" s="24"/>
      <c r="X69" s="46"/>
    </row>
    <row r="70" spans="1:24" ht="7.5" customHeight="1" x14ac:dyDescent="0.2">
      <c r="A70" s="344"/>
      <c r="B70" s="344"/>
      <c r="C70" s="344"/>
      <c r="D70" s="344"/>
      <c r="E70" s="344"/>
      <c r="F70" s="344"/>
      <c r="G70" s="344"/>
      <c r="H70" s="344"/>
      <c r="I70" s="344"/>
      <c r="J70" s="344"/>
      <c r="K70" s="344"/>
      <c r="L70" s="344"/>
      <c r="M70" s="344"/>
      <c r="N70" s="344"/>
      <c r="O70" s="344"/>
      <c r="P70" s="344"/>
      <c r="Q70" s="344"/>
      <c r="R70" s="344"/>
      <c r="S70" s="344"/>
      <c r="T70" s="344"/>
      <c r="U70" s="24"/>
      <c r="X70" s="46"/>
    </row>
    <row r="71" spans="1:24" ht="25.5" customHeight="1" x14ac:dyDescent="0.2">
      <c r="A71" s="341" t="s">
        <v>360</v>
      </c>
      <c r="B71" s="341"/>
      <c r="C71" s="341"/>
      <c r="D71" s="341"/>
      <c r="E71" s="341"/>
      <c r="F71" s="341"/>
      <c r="G71" s="341"/>
      <c r="H71" s="341"/>
      <c r="I71" s="341"/>
      <c r="J71" s="341"/>
      <c r="K71" s="341"/>
      <c r="L71" s="341"/>
      <c r="M71" s="341"/>
      <c r="N71" s="341"/>
      <c r="O71" s="341"/>
      <c r="P71" s="341"/>
      <c r="Q71" s="341"/>
      <c r="R71" s="341"/>
      <c r="S71" s="341"/>
      <c r="T71" s="341"/>
      <c r="U71" s="24"/>
      <c r="X71" s="46"/>
    </row>
    <row r="72" spans="1:24" ht="7.5" customHeight="1" x14ac:dyDescent="0.2">
      <c r="A72" s="344"/>
      <c r="B72" s="344"/>
      <c r="C72" s="344"/>
      <c r="D72" s="344"/>
      <c r="E72" s="344"/>
      <c r="F72" s="344"/>
      <c r="G72" s="344"/>
      <c r="H72" s="344"/>
      <c r="I72" s="344"/>
      <c r="J72" s="344"/>
      <c r="K72" s="344"/>
      <c r="L72" s="344"/>
      <c r="M72" s="344"/>
      <c r="N72" s="344"/>
      <c r="O72" s="344"/>
      <c r="P72" s="344"/>
      <c r="Q72" s="344"/>
      <c r="R72" s="344"/>
      <c r="S72" s="344"/>
      <c r="T72" s="344"/>
      <c r="U72" s="24"/>
      <c r="X72" s="46"/>
    </row>
    <row r="73" spans="1:24" ht="84.75" customHeight="1" x14ac:dyDescent="0.2">
      <c r="A73" s="350" t="s">
        <v>507</v>
      </c>
      <c r="B73" s="351"/>
      <c r="C73" s="351"/>
      <c r="D73" s="351"/>
      <c r="E73" s="351"/>
      <c r="F73" s="351"/>
      <c r="G73" s="351"/>
      <c r="H73" s="351"/>
      <c r="I73" s="351"/>
      <c r="J73" s="351"/>
      <c r="K73" s="351"/>
      <c r="L73" s="351"/>
      <c r="M73" s="351"/>
      <c r="N73" s="351"/>
      <c r="O73" s="351"/>
      <c r="P73" s="351"/>
      <c r="Q73" s="351"/>
      <c r="R73" s="351"/>
      <c r="S73" s="351"/>
      <c r="T73" s="352"/>
      <c r="U73" s="24"/>
      <c r="X73" s="46"/>
    </row>
  </sheetData>
  <sheetProtection password="DC9F" sheet="1" objects="1" scenarios="1" formatRows="0"/>
  <mergeCells count="33">
    <mergeCell ref="A73:T73"/>
    <mergeCell ref="A67:T67"/>
    <mergeCell ref="A64:T64"/>
    <mergeCell ref="A70:T70"/>
    <mergeCell ref="A71:T71"/>
    <mergeCell ref="A72:T72"/>
    <mergeCell ref="A69:S69"/>
    <mergeCell ref="A66:T66"/>
    <mergeCell ref="R1:S1"/>
    <mergeCell ref="A3:T3"/>
    <mergeCell ref="A15:T15"/>
    <mergeCell ref="A22:T22"/>
    <mergeCell ref="A13:T13"/>
    <mergeCell ref="A5:T5"/>
    <mergeCell ref="A9:T9"/>
    <mergeCell ref="A11:T11"/>
    <mergeCell ref="A7:S7"/>
    <mergeCell ref="A24:T24"/>
    <mergeCell ref="A28:T28"/>
    <mergeCell ref="A38:T38"/>
    <mergeCell ref="A39:T39"/>
    <mergeCell ref="A37:T37"/>
    <mergeCell ref="A26:T26"/>
    <mergeCell ref="K49:T50"/>
    <mergeCell ref="K46:T47"/>
    <mergeCell ref="K43:T44"/>
    <mergeCell ref="A41:T41"/>
    <mergeCell ref="A65:T65"/>
    <mergeCell ref="K58:T59"/>
    <mergeCell ref="K55:T56"/>
    <mergeCell ref="K52:T53"/>
    <mergeCell ref="A63:S63"/>
    <mergeCell ref="A61:T61"/>
  </mergeCells>
  <dataValidations count="1">
    <dataValidation type="list" allowBlank="1" showInputMessage="1" showErrorMessage="1" sqref="T69 T63 T7">
      <formula1>"Sim,Não"</formula1>
    </dataValidation>
  </dataValidations>
  <hyperlinks>
    <hyperlink ref="R2" location="Início!A1" display="Início"/>
    <hyperlink ref="T2" location="'Q2'!A1" display="Seguinte"/>
  </hyperlinks>
  <printOptions horizontalCentered="1"/>
  <pageMargins left="0.23622047244094491" right="0.23622047244094491" top="0.74803149606299213" bottom="0.74803149606299213" header="0.31496062992125984" footer="0.31496062992125984"/>
  <pageSetup paperSize="9" fitToHeight="0" orientation="landscape" r:id="rId1"/>
  <headerFooter alignWithMargins="0">
    <oddHeader>&amp;C&amp;"Calibri,Negrito"&amp;16Relatório TEIP 2016/2017 - Parte II</oddHeader>
    <oddFooter>&amp;RPág.&amp;P de &amp;N da secção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62562" r:id="rId4" name="Check Box 2">
              <controlPr defaultSize="0" autoFill="0" autoLine="0" autoPict="0">
                <anchor moveWithCells="1">
                  <from>
                    <xdr:col>1</xdr:col>
                    <xdr:colOff>19050</xdr:colOff>
                    <xdr:row>16</xdr:row>
                    <xdr:rowOff>9525</xdr:rowOff>
                  </from>
                  <to>
                    <xdr:col>19</xdr:col>
                    <xdr:colOff>438150</xdr:colOff>
                    <xdr:row>17</xdr:row>
                    <xdr:rowOff>0</xdr:rowOff>
                  </to>
                </anchor>
              </controlPr>
            </control>
          </mc:Choice>
        </mc:AlternateContent>
        <mc:AlternateContent xmlns:mc="http://schemas.openxmlformats.org/markup-compatibility/2006">
          <mc:Choice Requires="x14">
            <control shapeId="962563" r:id="rId5" name="Check Box 3">
              <controlPr defaultSize="0" autoFill="0" autoLine="0" autoPict="0">
                <anchor moveWithCells="1">
                  <from>
                    <xdr:col>1</xdr:col>
                    <xdr:colOff>19050</xdr:colOff>
                    <xdr:row>17</xdr:row>
                    <xdr:rowOff>9525</xdr:rowOff>
                  </from>
                  <to>
                    <xdr:col>19</xdr:col>
                    <xdr:colOff>438150</xdr:colOff>
                    <xdr:row>18</xdr:row>
                    <xdr:rowOff>0</xdr:rowOff>
                  </to>
                </anchor>
              </controlPr>
            </control>
          </mc:Choice>
        </mc:AlternateContent>
        <mc:AlternateContent xmlns:mc="http://schemas.openxmlformats.org/markup-compatibility/2006">
          <mc:Choice Requires="x14">
            <control shapeId="962564" r:id="rId6" name="Check Box 4">
              <controlPr defaultSize="0" autoFill="0" autoLine="0" autoPict="0">
                <anchor moveWithCells="1">
                  <from>
                    <xdr:col>1</xdr:col>
                    <xdr:colOff>19050</xdr:colOff>
                    <xdr:row>18</xdr:row>
                    <xdr:rowOff>9525</xdr:rowOff>
                  </from>
                  <to>
                    <xdr:col>19</xdr:col>
                    <xdr:colOff>438150</xdr:colOff>
                    <xdr:row>19</xdr:row>
                    <xdr:rowOff>0</xdr:rowOff>
                  </to>
                </anchor>
              </controlPr>
            </control>
          </mc:Choice>
        </mc:AlternateContent>
        <mc:AlternateContent xmlns:mc="http://schemas.openxmlformats.org/markup-compatibility/2006">
          <mc:Choice Requires="x14">
            <control shapeId="962565" r:id="rId7" name="Check Box 5">
              <controlPr defaultSize="0" autoFill="0" autoLine="0" autoPict="0">
                <anchor moveWithCells="1">
                  <from>
                    <xdr:col>1</xdr:col>
                    <xdr:colOff>19050</xdr:colOff>
                    <xdr:row>19</xdr:row>
                    <xdr:rowOff>9525</xdr:rowOff>
                  </from>
                  <to>
                    <xdr:col>19</xdr:col>
                    <xdr:colOff>438150</xdr:colOff>
                    <xdr:row>20</xdr:row>
                    <xdr:rowOff>0</xdr:rowOff>
                  </to>
                </anchor>
              </controlPr>
            </control>
          </mc:Choice>
        </mc:AlternateContent>
        <mc:AlternateContent xmlns:mc="http://schemas.openxmlformats.org/markup-compatibility/2006">
          <mc:Choice Requires="x14">
            <control shapeId="962569" r:id="rId8" name="Check Box 9">
              <controlPr defaultSize="0" autoFill="0" autoLine="0" autoPict="0">
                <anchor moveWithCells="1">
                  <from>
                    <xdr:col>1</xdr:col>
                    <xdr:colOff>19050</xdr:colOff>
                    <xdr:row>29</xdr:row>
                    <xdr:rowOff>9525</xdr:rowOff>
                  </from>
                  <to>
                    <xdr:col>19</xdr:col>
                    <xdr:colOff>438150</xdr:colOff>
                    <xdr:row>30</xdr:row>
                    <xdr:rowOff>0</xdr:rowOff>
                  </to>
                </anchor>
              </controlPr>
            </control>
          </mc:Choice>
        </mc:AlternateContent>
        <mc:AlternateContent xmlns:mc="http://schemas.openxmlformats.org/markup-compatibility/2006">
          <mc:Choice Requires="x14">
            <control shapeId="962570" r:id="rId9" name="Check Box 10">
              <controlPr defaultSize="0" autoFill="0" autoLine="0" autoPict="0">
                <anchor moveWithCells="1">
                  <from>
                    <xdr:col>1</xdr:col>
                    <xdr:colOff>19050</xdr:colOff>
                    <xdr:row>30</xdr:row>
                    <xdr:rowOff>9525</xdr:rowOff>
                  </from>
                  <to>
                    <xdr:col>19</xdr:col>
                    <xdr:colOff>438150</xdr:colOff>
                    <xdr:row>31</xdr:row>
                    <xdr:rowOff>0</xdr:rowOff>
                  </to>
                </anchor>
              </controlPr>
            </control>
          </mc:Choice>
        </mc:AlternateContent>
        <mc:AlternateContent xmlns:mc="http://schemas.openxmlformats.org/markup-compatibility/2006">
          <mc:Choice Requires="x14">
            <control shapeId="962571" r:id="rId10" name="Check Box 11">
              <controlPr defaultSize="0" autoFill="0" autoLine="0" autoPict="0">
                <anchor moveWithCells="1">
                  <from>
                    <xdr:col>1</xdr:col>
                    <xdr:colOff>19050</xdr:colOff>
                    <xdr:row>31</xdr:row>
                    <xdr:rowOff>9525</xdr:rowOff>
                  </from>
                  <to>
                    <xdr:col>19</xdr:col>
                    <xdr:colOff>438150</xdr:colOff>
                    <xdr:row>32</xdr:row>
                    <xdr:rowOff>0</xdr:rowOff>
                  </to>
                </anchor>
              </controlPr>
            </control>
          </mc:Choice>
        </mc:AlternateContent>
        <mc:AlternateContent xmlns:mc="http://schemas.openxmlformats.org/markup-compatibility/2006">
          <mc:Choice Requires="x14">
            <control shapeId="962572" r:id="rId11" name="Check Box 12">
              <controlPr defaultSize="0" autoFill="0" autoLine="0" autoPict="0">
                <anchor moveWithCells="1">
                  <from>
                    <xdr:col>1</xdr:col>
                    <xdr:colOff>19050</xdr:colOff>
                    <xdr:row>32</xdr:row>
                    <xdr:rowOff>9525</xdr:rowOff>
                  </from>
                  <to>
                    <xdr:col>19</xdr:col>
                    <xdr:colOff>438150</xdr:colOff>
                    <xdr:row>33</xdr:row>
                    <xdr:rowOff>0</xdr:rowOff>
                  </to>
                </anchor>
              </controlPr>
            </control>
          </mc:Choice>
        </mc:AlternateContent>
        <mc:AlternateContent xmlns:mc="http://schemas.openxmlformats.org/markup-compatibility/2006">
          <mc:Choice Requires="x14">
            <control shapeId="962573" r:id="rId12" name="Check Box 13">
              <controlPr defaultSize="0" autoFill="0" autoLine="0" autoPict="0">
                <anchor moveWithCells="1">
                  <from>
                    <xdr:col>1</xdr:col>
                    <xdr:colOff>19050</xdr:colOff>
                    <xdr:row>33</xdr:row>
                    <xdr:rowOff>9525</xdr:rowOff>
                  </from>
                  <to>
                    <xdr:col>19</xdr:col>
                    <xdr:colOff>438150</xdr:colOff>
                    <xdr:row>34</xdr:row>
                    <xdr:rowOff>0</xdr:rowOff>
                  </to>
                </anchor>
              </controlPr>
            </control>
          </mc:Choice>
        </mc:AlternateContent>
        <mc:AlternateContent xmlns:mc="http://schemas.openxmlformats.org/markup-compatibility/2006">
          <mc:Choice Requires="x14">
            <control shapeId="962574" r:id="rId13" name="Check Box 14">
              <controlPr defaultSize="0" autoFill="0" autoLine="0" autoPict="0">
                <anchor moveWithCells="1">
                  <from>
                    <xdr:col>1</xdr:col>
                    <xdr:colOff>19050</xdr:colOff>
                    <xdr:row>34</xdr:row>
                    <xdr:rowOff>9525</xdr:rowOff>
                  </from>
                  <to>
                    <xdr:col>19</xdr:col>
                    <xdr:colOff>438150</xdr:colOff>
                    <xdr:row>35</xdr:row>
                    <xdr:rowOff>0</xdr:rowOff>
                  </to>
                </anchor>
              </controlPr>
            </control>
          </mc:Choice>
        </mc:AlternateContent>
        <mc:AlternateContent xmlns:mc="http://schemas.openxmlformats.org/markup-compatibility/2006">
          <mc:Choice Requires="x14">
            <control shapeId="962576" r:id="rId14" name="Check Box 16">
              <controlPr defaultSize="0" autoFill="0" autoLine="0" autoPict="0">
                <anchor moveWithCells="1">
                  <from>
                    <xdr:col>1</xdr:col>
                    <xdr:colOff>19050</xdr:colOff>
                    <xdr:row>42</xdr:row>
                    <xdr:rowOff>9525</xdr:rowOff>
                  </from>
                  <to>
                    <xdr:col>8</xdr:col>
                    <xdr:colOff>19050</xdr:colOff>
                    <xdr:row>43</xdr:row>
                    <xdr:rowOff>19050</xdr:rowOff>
                  </to>
                </anchor>
              </controlPr>
            </control>
          </mc:Choice>
        </mc:AlternateContent>
        <mc:AlternateContent xmlns:mc="http://schemas.openxmlformats.org/markup-compatibility/2006">
          <mc:Choice Requires="x14">
            <control shapeId="962577" r:id="rId15" name="Check Box 17">
              <controlPr defaultSize="0" autoFill="0" autoLine="0" autoPict="0">
                <anchor moveWithCells="1">
                  <from>
                    <xdr:col>1</xdr:col>
                    <xdr:colOff>19050</xdr:colOff>
                    <xdr:row>45</xdr:row>
                    <xdr:rowOff>9525</xdr:rowOff>
                  </from>
                  <to>
                    <xdr:col>8</xdr:col>
                    <xdr:colOff>19050</xdr:colOff>
                    <xdr:row>46</xdr:row>
                    <xdr:rowOff>19050</xdr:rowOff>
                  </to>
                </anchor>
              </controlPr>
            </control>
          </mc:Choice>
        </mc:AlternateContent>
        <mc:AlternateContent xmlns:mc="http://schemas.openxmlformats.org/markup-compatibility/2006">
          <mc:Choice Requires="x14">
            <control shapeId="962578" r:id="rId16" name="Check Box 18">
              <controlPr defaultSize="0" autoFill="0" autoLine="0" autoPict="0">
                <anchor moveWithCells="1">
                  <from>
                    <xdr:col>1</xdr:col>
                    <xdr:colOff>19050</xdr:colOff>
                    <xdr:row>48</xdr:row>
                    <xdr:rowOff>9525</xdr:rowOff>
                  </from>
                  <to>
                    <xdr:col>8</xdr:col>
                    <xdr:colOff>19050</xdr:colOff>
                    <xdr:row>49</xdr:row>
                    <xdr:rowOff>19050</xdr:rowOff>
                  </to>
                </anchor>
              </controlPr>
            </control>
          </mc:Choice>
        </mc:AlternateContent>
        <mc:AlternateContent xmlns:mc="http://schemas.openxmlformats.org/markup-compatibility/2006">
          <mc:Choice Requires="x14">
            <control shapeId="962579" r:id="rId17" name="Check Box 19">
              <controlPr defaultSize="0" autoFill="0" autoLine="0" autoPict="0">
                <anchor moveWithCells="1">
                  <from>
                    <xdr:col>1</xdr:col>
                    <xdr:colOff>19050</xdr:colOff>
                    <xdr:row>51</xdr:row>
                    <xdr:rowOff>9525</xdr:rowOff>
                  </from>
                  <to>
                    <xdr:col>8</xdr:col>
                    <xdr:colOff>19050</xdr:colOff>
                    <xdr:row>52</xdr:row>
                    <xdr:rowOff>19050</xdr:rowOff>
                  </to>
                </anchor>
              </controlPr>
            </control>
          </mc:Choice>
        </mc:AlternateContent>
        <mc:AlternateContent xmlns:mc="http://schemas.openxmlformats.org/markup-compatibility/2006">
          <mc:Choice Requires="x14">
            <control shapeId="962580" r:id="rId18" name="Check Box 20">
              <controlPr defaultSize="0" autoFill="0" autoLine="0" autoPict="0">
                <anchor moveWithCells="1">
                  <from>
                    <xdr:col>1</xdr:col>
                    <xdr:colOff>19050</xdr:colOff>
                    <xdr:row>54</xdr:row>
                    <xdr:rowOff>9525</xdr:rowOff>
                  </from>
                  <to>
                    <xdr:col>8</xdr:col>
                    <xdr:colOff>19050</xdr:colOff>
                    <xdr:row>55</xdr:row>
                    <xdr:rowOff>19050</xdr:rowOff>
                  </to>
                </anchor>
              </controlPr>
            </control>
          </mc:Choice>
        </mc:AlternateContent>
        <mc:AlternateContent xmlns:mc="http://schemas.openxmlformats.org/markup-compatibility/2006">
          <mc:Choice Requires="x14">
            <control shapeId="962581" r:id="rId19" name="Check Box 21">
              <controlPr defaultSize="0" autoFill="0" autoLine="0" autoPict="0">
                <anchor moveWithCells="1">
                  <from>
                    <xdr:col>1</xdr:col>
                    <xdr:colOff>19050</xdr:colOff>
                    <xdr:row>57</xdr:row>
                    <xdr:rowOff>9525</xdr:rowOff>
                  </from>
                  <to>
                    <xdr:col>8</xdr:col>
                    <xdr:colOff>19050</xdr:colOff>
                    <xdr:row>58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pageSetUpPr fitToPage="1"/>
  </sheetPr>
  <dimension ref="A1:W30"/>
  <sheetViews>
    <sheetView topLeftCell="E1" workbookViewId="0">
      <pane ySplit="6" topLeftCell="A10" activePane="bottomLeft" state="frozen"/>
      <selection pane="bottomLeft" activeCell="J12" sqref="J12"/>
    </sheetView>
  </sheetViews>
  <sheetFormatPr defaultRowHeight="15" x14ac:dyDescent="0.25"/>
  <cols>
    <col min="1" max="1" width="5.7109375" style="38" customWidth="1"/>
    <col min="2" max="2" width="48.42578125" style="38" customWidth="1"/>
    <col min="3" max="3" width="19.85546875" style="38" customWidth="1"/>
    <col min="4" max="4" width="36.140625" style="32" customWidth="1"/>
    <col min="5" max="5" width="23.85546875" style="32" customWidth="1"/>
    <col min="6" max="6" width="41.28515625" style="39" customWidth="1"/>
    <col min="7" max="7" width="17.7109375" style="32" customWidth="1"/>
    <col min="8" max="8" width="52.140625" style="32" customWidth="1"/>
    <col min="9" max="9" width="37" style="39" customWidth="1"/>
    <col min="10" max="10" width="32.42578125" style="32" customWidth="1"/>
    <col min="11" max="11" width="18.7109375" style="140" hidden="1" customWidth="1"/>
    <col min="12" max="12" width="17.42578125" style="140" hidden="1" customWidth="1"/>
    <col min="13" max="13" width="19.28515625" style="140" hidden="1" customWidth="1"/>
    <col min="14" max="14" width="15.140625" style="140" hidden="1" customWidth="1"/>
    <col min="15" max="17" width="0" style="140" hidden="1" customWidth="1"/>
    <col min="18" max="18" width="9.140625" style="32"/>
    <col min="19" max="19" width="9.140625" style="32" customWidth="1"/>
    <col min="20" max="20" width="9.140625" style="32" hidden="1" customWidth="1"/>
    <col min="21" max="21" width="9.140625" style="32"/>
    <col min="22" max="22" width="9.140625" style="32" customWidth="1"/>
    <col min="23" max="23" width="9.140625" style="32" hidden="1" customWidth="1"/>
    <col min="24" max="16384" width="9.140625" style="32"/>
  </cols>
  <sheetData>
    <row r="1" spans="1:23" s="30" customFormat="1" ht="30" customHeight="1" x14ac:dyDescent="0.2">
      <c r="A1" s="212" t="str">
        <f>IF(Início!B6&lt;&gt;"",Início!B6,"")</f>
        <v>Agrupamento de Escolas de Pedome</v>
      </c>
      <c r="B1" s="34"/>
      <c r="C1" s="34"/>
      <c r="D1" s="27"/>
      <c r="E1" s="27"/>
      <c r="F1" s="28"/>
      <c r="G1" s="27"/>
      <c r="H1" s="28"/>
      <c r="I1" s="28"/>
      <c r="J1" s="29">
        <f>IF(Início!G5&gt;0,Início!G5,"")</f>
        <v>312179</v>
      </c>
      <c r="K1" s="134"/>
      <c r="L1" s="135">
        <f>Início!$B$5</f>
        <v>38</v>
      </c>
      <c r="M1" s="135"/>
      <c r="N1" s="135"/>
      <c r="O1" s="135"/>
      <c r="P1" s="135"/>
      <c r="Q1" s="135"/>
      <c r="W1" s="30" t="s">
        <v>354</v>
      </c>
    </row>
    <row r="2" spans="1:23" s="31" customFormat="1" ht="15" customHeight="1" x14ac:dyDescent="0.2">
      <c r="A2" s="75"/>
      <c r="H2" s="122" t="s">
        <v>1</v>
      </c>
      <c r="I2" s="48" t="s">
        <v>3</v>
      </c>
      <c r="J2" s="47" t="s">
        <v>2</v>
      </c>
      <c r="K2" s="136"/>
      <c r="L2" s="136"/>
      <c r="M2" s="136"/>
      <c r="N2" s="136"/>
      <c r="O2" s="136"/>
      <c r="P2" s="136"/>
      <c r="Q2" s="136"/>
      <c r="W2" s="268" t="s">
        <v>355</v>
      </c>
    </row>
    <row r="3" spans="1:23" s="35" customFormat="1" ht="24.75" customHeight="1" x14ac:dyDescent="0.2">
      <c r="A3" s="353" t="s">
        <v>361</v>
      </c>
      <c r="B3" s="353"/>
      <c r="C3" s="353"/>
      <c r="D3" s="353"/>
      <c r="E3" s="353"/>
      <c r="F3" s="353"/>
      <c r="G3" s="353"/>
      <c r="H3" s="353"/>
      <c r="I3" s="353"/>
      <c r="J3" s="353"/>
      <c r="K3" s="137"/>
      <c r="L3" s="138"/>
      <c r="M3" s="138"/>
      <c r="N3" s="138"/>
      <c r="O3" s="138"/>
      <c r="P3" s="138"/>
      <c r="Q3" s="138"/>
      <c r="T3" s="263" t="s">
        <v>237</v>
      </c>
      <c r="W3" s="35" t="s">
        <v>356</v>
      </c>
    </row>
    <row r="4" spans="1:23" s="35" customFormat="1" ht="9" customHeight="1" x14ac:dyDescent="0.2">
      <c r="B4" s="43"/>
      <c r="C4" s="42"/>
      <c r="D4" s="43"/>
      <c r="E4" s="43"/>
      <c r="F4" s="43"/>
      <c r="G4" s="43"/>
      <c r="H4" s="43"/>
      <c r="I4" s="43"/>
      <c r="J4" s="43"/>
      <c r="K4" s="137"/>
      <c r="L4" s="138"/>
      <c r="M4" s="138"/>
      <c r="N4" s="138"/>
      <c r="O4" s="138"/>
      <c r="P4" s="138"/>
      <c r="Q4" s="138"/>
      <c r="T4" s="263" t="s">
        <v>238</v>
      </c>
      <c r="W4" s="35" t="s">
        <v>357</v>
      </c>
    </row>
    <row r="5" spans="1:23" s="35" customFormat="1" ht="111.75" customHeight="1" x14ac:dyDescent="0.2">
      <c r="A5" s="264" t="s">
        <v>77</v>
      </c>
      <c r="B5" s="113" t="s">
        <v>366</v>
      </c>
      <c r="C5" s="267" t="s">
        <v>76</v>
      </c>
      <c r="D5" s="119" t="s">
        <v>201</v>
      </c>
      <c r="E5" s="275" t="s">
        <v>362</v>
      </c>
      <c r="F5" s="121" t="s">
        <v>363</v>
      </c>
      <c r="G5" s="119" t="s">
        <v>420</v>
      </c>
      <c r="H5" s="277" t="s">
        <v>364</v>
      </c>
      <c r="I5" s="265" t="s">
        <v>365</v>
      </c>
      <c r="J5" s="266" t="s">
        <v>189</v>
      </c>
      <c r="K5" s="138"/>
      <c r="L5" s="138"/>
      <c r="M5" s="138"/>
      <c r="N5" s="138"/>
      <c r="O5" s="138"/>
      <c r="P5" s="138"/>
      <c r="Q5" s="138"/>
      <c r="T5" s="263" t="s">
        <v>352</v>
      </c>
    </row>
    <row r="6" spans="1:23" s="35" customFormat="1" ht="8.25" customHeight="1" x14ac:dyDescent="0.2">
      <c r="A6" s="149"/>
      <c r="B6" s="41"/>
      <c r="C6" s="149"/>
      <c r="D6" s="41"/>
      <c r="E6" s="41"/>
      <c r="F6" s="120"/>
      <c r="G6" s="41"/>
      <c r="H6" s="129"/>
      <c r="I6" s="41"/>
      <c r="J6" s="41"/>
      <c r="K6" s="138"/>
      <c r="L6" s="138"/>
      <c r="M6" s="138"/>
      <c r="N6" s="138"/>
      <c r="O6" s="138"/>
      <c r="P6" s="138"/>
      <c r="Q6" s="138"/>
    </row>
    <row r="7" spans="1:23" s="37" customFormat="1" ht="52.5" customHeight="1" x14ac:dyDescent="0.2">
      <c r="A7" s="76">
        <v>1</v>
      </c>
      <c r="B7" s="36" t="s">
        <v>348</v>
      </c>
      <c r="C7" s="44" t="s">
        <v>237</v>
      </c>
      <c r="D7" s="36" t="s">
        <v>508</v>
      </c>
      <c r="E7" s="221" t="s">
        <v>311</v>
      </c>
      <c r="F7" s="36" t="s">
        <v>509</v>
      </c>
      <c r="G7" s="276">
        <v>100</v>
      </c>
      <c r="H7" s="278" t="s">
        <v>510</v>
      </c>
      <c r="I7" s="278" t="s">
        <v>511</v>
      </c>
      <c r="J7" s="36" t="s">
        <v>512</v>
      </c>
      <c r="K7" s="139"/>
      <c r="L7" s="139"/>
      <c r="M7" s="139"/>
      <c r="N7" s="139"/>
      <c r="O7" s="139"/>
      <c r="P7" s="139"/>
      <c r="Q7" s="139"/>
    </row>
    <row r="8" spans="1:23" s="37" customFormat="1" ht="52.5" customHeight="1" x14ac:dyDescent="0.2">
      <c r="A8" s="76">
        <v>2</v>
      </c>
      <c r="B8" s="36" t="s">
        <v>349</v>
      </c>
      <c r="C8" s="44" t="s">
        <v>238</v>
      </c>
      <c r="D8" s="36" t="s">
        <v>513</v>
      </c>
      <c r="E8" s="221" t="s">
        <v>312</v>
      </c>
      <c r="F8" s="36" t="s">
        <v>494</v>
      </c>
      <c r="G8" s="276">
        <v>100</v>
      </c>
      <c r="H8" s="278" t="s">
        <v>495</v>
      </c>
      <c r="I8" s="278" t="s">
        <v>496</v>
      </c>
      <c r="J8" s="36" t="s">
        <v>514</v>
      </c>
      <c r="K8" s="139"/>
      <c r="L8" s="139"/>
      <c r="M8" s="139"/>
      <c r="N8" s="139"/>
      <c r="O8" s="139"/>
      <c r="P8" s="139"/>
      <c r="Q8" s="139"/>
    </row>
    <row r="9" spans="1:23" s="37" customFormat="1" ht="52.5" customHeight="1" x14ac:dyDescent="0.2">
      <c r="A9" s="76">
        <v>3</v>
      </c>
      <c r="B9" s="36" t="s">
        <v>350</v>
      </c>
      <c r="C9" s="44" t="s">
        <v>238</v>
      </c>
      <c r="D9" s="36" t="s">
        <v>497</v>
      </c>
      <c r="E9" s="221" t="s">
        <v>311</v>
      </c>
      <c r="F9" s="36" t="s">
        <v>515</v>
      </c>
      <c r="G9" s="276">
        <v>100</v>
      </c>
      <c r="H9" s="278" t="s">
        <v>516</v>
      </c>
      <c r="I9" s="278" t="s">
        <v>498</v>
      </c>
      <c r="J9" s="36" t="s">
        <v>499</v>
      </c>
      <c r="K9" s="139"/>
      <c r="L9" s="139"/>
      <c r="M9" s="139"/>
      <c r="N9" s="139"/>
      <c r="O9" s="139"/>
      <c r="P9" s="139"/>
      <c r="Q9" s="139"/>
    </row>
    <row r="10" spans="1:23" s="37" customFormat="1" ht="52.5" customHeight="1" x14ac:dyDescent="0.2">
      <c r="A10" s="76">
        <v>4</v>
      </c>
      <c r="B10" s="36" t="s">
        <v>351</v>
      </c>
      <c r="C10" s="44" t="s">
        <v>352</v>
      </c>
      <c r="D10" s="36" t="s">
        <v>517</v>
      </c>
      <c r="E10" s="221" t="s">
        <v>312</v>
      </c>
      <c r="F10" s="36" t="s">
        <v>518</v>
      </c>
      <c r="G10" s="276">
        <v>75</v>
      </c>
      <c r="H10" s="278" t="s">
        <v>519</v>
      </c>
      <c r="I10" s="44" t="s">
        <v>520</v>
      </c>
      <c r="J10" s="36" t="s">
        <v>499</v>
      </c>
      <c r="K10" s="139"/>
      <c r="L10" s="139"/>
      <c r="M10" s="139"/>
      <c r="N10" s="139"/>
      <c r="O10" s="139"/>
      <c r="P10" s="139"/>
      <c r="Q10" s="139"/>
    </row>
    <row r="11" spans="1:23" s="37" customFormat="1" ht="52.5" customHeight="1" x14ac:dyDescent="0.2">
      <c r="A11" s="76">
        <v>5</v>
      </c>
      <c r="B11" s="36" t="s">
        <v>500</v>
      </c>
      <c r="C11" s="44" t="s">
        <v>238</v>
      </c>
      <c r="D11" s="36" t="s">
        <v>521</v>
      </c>
      <c r="E11" s="221" t="s">
        <v>312</v>
      </c>
      <c r="F11" s="36" t="s">
        <v>522</v>
      </c>
      <c r="G11" s="276">
        <v>100</v>
      </c>
      <c r="H11" s="278" t="s">
        <v>523</v>
      </c>
      <c r="I11" s="44" t="s">
        <v>524</v>
      </c>
      <c r="J11" s="36" t="s">
        <v>499</v>
      </c>
      <c r="K11" s="139"/>
      <c r="L11" s="139"/>
      <c r="M11" s="139"/>
      <c r="N11" s="139"/>
      <c r="O11" s="139"/>
      <c r="P11" s="139"/>
      <c r="Q11" s="139"/>
    </row>
    <row r="12" spans="1:23" s="37" customFormat="1" ht="52.5" customHeight="1" x14ac:dyDescent="0.2">
      <c r="A12" s="76">
        <v>7</v>
      </c>
      <c r="B12" s="36" t="s">
        <v>78</v>
      </c>
      <c r="C12" s="44"/>
      <c r="D12" s="36"/>
      <c r="E12" s="221"/>
      <c r="F12" s="36"/>
      <c r="G12" s="276"/>
      <c r="H12" s="278"/>
      <c r="I12" s="44"/>
      <c r="J12" s="36"/>
      <c r="K12" s="139"/>
      <c r="L12" s="139"/>
      <c r="M12" s="139"/>
      <c r="N12" s="139"/>
      <c r="O12" s="139"/>
      <c r="P12" s="139"/>
      <c r="Q12" s="139"/>
    </row>
    <row r="13" spans="1:23" s="37" customFormat="1" ht="52.5" customHeight="1" x14ac:dyDescent="0.2">
      <c r="A13" s="76">
        <v>8</v>
      </c>
      <c r="B13" s="36" t="s">
        <v>78</v>
      </c>
      <c r="C13" s="44"/>
      <c r="D13" s="36"/>
      <c r="E13" s="221"/>
      <c r="F13" s="36"/>
      <c r="G13" s="276"/>
      <c r="H13" s="278"/>
      <c r="I13" s="44"/>
      <c r="J13" s="36"/>
      <c r="K13" s="139"/>
      <c r="L13" s="139"/>
      <c r="M13" s="139"/>
      <c r="N13" s="139"/>
      <c r="O13" s="139"/>
      <c r="P13" s="139"/>
      <c r="Q13" s="139"/>
    </row>
    <row r="14" spans="1:23" s="37" customFormat="1" ht="52.5" customHeight="1" x14ac:dyDescent="0.2">
      <c r="A14" s="76">
        <v>9</v>
      </c>
      <c r="B14" s="36" t="s">
        <v>78</v>
      </c>
      <c r="C14" s="44"/>
      <c r="D14" s="36"/>
      <c r="E14" s="221"/>
      <c r="F14" s="36"/>
      <c r="G14" s="276"/>
      <c r="H14" s="278"/>
      <c r="I14" s="44"/>
      <c r="J14" s="36"/>
      <c r="K14" s="139"/>
      <c r="L14" s="139"/>
      <c r="M14" s="139"/>
      <c r="N14" s="139"/>
      <c r="O14" s="139"/>
      <c r="P14" s="139"/>
      <c r="Q14" s="139"/>
    </row>
    <row r="15" spans="1:23" s="37" customFormat="1" ht="52.5" customHeight="1" x14ac:dyDescent="0.2">
      <c r="A15" s="76">
        <v>10</v>
      </c>
      <c r="B15" s="36" t="s">
        <v>78</v>
      </c>
      <c r="C15" s="44"/>
      <c r="D15" s="36"/>
      <c r="E15" s="221"/>
      <c r="F15" s="36"/>
      <c r="G15" s="276"/>
      <c r="H15" s="278"/>
      <c r="I15" s="44"/>
      <c r="J15" s="36"/>
      <c r="K15" s="139"/>
      <c r="L15" s="139"/>
      <c r="M15" s="139"/>
      <c r="N15" s="139"/>
      <c r="O15" s="139"/>
      <c r="P15" s="139"/>
      <c r="Q15" s="139"/>
    </row>
    <row r="16" spans="1:23" s="37" customFormat="1" ht="52.5" customHeight="1" x14ac:dyDescent="0.2">
      <c r="A16" s="76">
        <v>11</v>
      </c>
      <c r="B16" s="36" t="s">
        <v>78</v>
      </c>
      <c r="C16" s="44"/>
      <c r="D16" s="36"/>
      <c r="E16" s="221"/>
      <c r="F16" s="36"/>
      <c r="G16" s="276"/>
      <c r="H16" s="278"/>
      <c r="I16" s="44"/>
      <c r="J16" s="36"/>
      <c r="K16" s="139"/>
      <c r="L16" s="139"/>
      <c r="M16" s="139"/>
      <c r="N16" s="139"/>
      <c r="O16" s="139"/>
      <c r="P16" s="139"/>
      <c r="Q16" s="139"/>
    </row>
    <row r="17" spans="1:17" s="37" customFormat="1" ht="52.5" customHeight="1" x14ac:dyDescent="0.2">
      <c r="A17" s="76">
        <v>12</v>
      </c>
      <c r="B17" s="36" t="s">
        <v>78</v>
      </c>
      <c r="C17" s="44"/>
      <c r="D17" s="36"/>
      <c r="E17" s="221"/>
      <c r="F17" s="36"/>
      <c r="G17" s="276"/>
      <c r="H17" s="278"/>
      <c r="I17" s="44"/>
      <c r="J17" s="36"/>
      <c r="K17" s="139"/>
      <c r="L17" s="139"/>
      <c r="M17" s="139"/>
      <c r="N17" s="139"/>
      <c r="O17" s="139"/>
      <c r="P17" s="139"/>
      <c r="Q17" s="139"/>
    </row>
    <row r="18" spans="1:17" s="37" customFormat="1" ht="52.5" customHeight="1" x14ac:dyDescent="0.2">
      <c r="A18" s="76">
        <v>13</v>
      </c>
      <c r="B18" s="36" t="s">
        <v>78</v>
      </c>
      <c r="C18" s="44"/>
      <c r="D18" s="36"/>
      <c r="E18" s="221"/>
      <c r="F18" s="36"/>
      <c r="G18" s="276"/>
      <c r="H18" s="278"/>
      <c r="I18" s="44"/>
      <c r="J18" s="36"/>
      <c r="K18" s="139"/>
      <c r="L18" s="139"/>
      <c r="M18" s="139"/>
      <c r="N18" s="139"/>
      <c r="O18" s="139"/>
      <c r="P18" s="139"/>
      <c r="Q18" s="139"/>
    </row>
    <row r="19" spans="1:17" s="37" customFormat="1" ht="52.5" customHeight="1" x14ac:dyDescent="0.2">
      <c r="A19" s="76">
        <v>14</v>
      </c>
      <c r="B19" s="36" t="s">
        <v>78</v>
      </c>
      <c r="C19" s="44"/>
      <c r="D19" s="36"/>
      <c r="E19" s="221"/>
      <c r="F19" s="36"/>
      <c r="G19" s="276"/>
      <c r="H19" s="278"/>
      <c r="I19" s="44"/>
      <c r="J19" s="36"/>
      <c r="K19" s="139"/>
      <c r="L19" s="139"/>
      <c r="M19" s="139"/>
      <c r="N19" s="139"/>
      <c r="O19" s="139"/>
      <c r="P19" s="139"/>
      <c r="Q19" s="139"/>
    </row>
    <row r="20" spans="1:17" s="37" customFormat="1" ht="52.5" customHeight="1" x14ac:dyDescent="0.2">
      <c r="A20" s="76">
        <v>15</v>
      </c>
      <c r="B20" s="36" t="s">
        <v>78</v>
      </c>
      <c r="C20" s="44"/>
      <c r="D20" s="36"/>
      <c r="E20" s="221"/>
      <c r="F20" s="36"/>
      <c r="G20" s="276"/>
      <c r="H20" s="278"/>
      <c r="I20" s="44"/>
      <c r="J20" s="36"/>
      <c r="K20" s="139"/>
      <c r="L20" s="139"/>
      <c r="M20" s="139"/>
      <c r="N20" s="139"/>
      <c r="O20" s="139"/>
      <c r="P20" s="139"/>
      <c r="Q20" s="139"/>
    </row>
    <row r="21" spans="1:17" s="37" customFormat="1" ht="52.5" customHeight="1" x14ac:dyDescent="0.2">
      <c r="A21" s="76">
        <v>16</v>
      </c>
      <c r="B21" s="36" t="s">
        <v>78</v>
      </c>
      <c r="C21" s="44"/>
      <c r="D21" s="36"/>
      <c r="E21" s="221"/>
      <c r="F21" s="36"/>
      <c r="G21" s="276"/>
      <c r="H21" s="278"/>
      <c r="I21" s="44"/>
      <c r="J21" s="36"/>
      <c r="K21" s="139"/>
      <c r="L21" s="139"/>
      <c r="M21" s="139"/>
      <c r="N21" s="139"/>
      <c r="O21" s="139"/>
      <c r="P21" s="139"/>
      <c r="Q21" s="139"/>
    </row>
    <row r="22" spans="1:17" s="37" customFormat="1" ht="52.5" customHeight="1" x14ac:dyDescent="0.2">
      <c r="A22" s="76">
        <v>17</v>
      </c>
      <c r="B22" s="36" t="s">
        <v>78</v>
      </c>
      <c r="C22" s="44"/>
      <c r="D22" s="36"/>
      <c r="E22" s="221"/>
      <c r="F22" s="36"/>
      <c r="G22" s="276"/>
      <c r="H22" s="278"/>
      <c r="I22" s="44"/>
      <c r="J22" s="36"/>
      <c r="K22" s="139"/>
      <c r="L22" s="139"/>
      <c r="M22" s="139"/>
      <c r="N22" s="139"/>
      <c r="O22" s="139"/>
      <c r="P22" s="139"/>
      <c r="Q22" s="139"/>
    </row>
    <row r="23" spans="1:17" s="37" customFormat="1" ht="52.5" customHeight="1" x14ac:dyDescent="0.2">
      <c r="A23" s="76">
        <v>18</v>
      </c>
      <c r="B23" s="36" t="s">
        <v>78</v>
      </c>
      <c r="C23" s="44"/>
      <c r="D23" s="36"/>
      <c r="E23" s="221"/>
      <c r="F23" s="36"/>
      <c r="G23" s="276"/>
      <c r="H23" s="278"/>
      <c r="I23" s="44"/>
      <c r="J23" s="36"/>
      <c r="K23" s="139"/>
      <c r="L23" s="139"/>
      <c r="M23" s="139"/>
      <c r="N23" s="139"/>
      <c r="O23" s="139"/>
      <c r="P23" s="139"/>
      <c r="Q23" s="139"/>
    </row>
    <row r="24" spans="1:17" s="37" customFormat="1" ht="52.5" customHeight="1" x14ac:dyDescent="0.2">
      <c r="A24" s="76">
        <v>19</v>
      </c>
      <c r="B24" s="36" t="s">
        <v>78</v>
      </c>
      <c r="C24" s="44"/>
      <c r="D24" s="36"/>
      <c r="E24" s="221"/>
      <c r="F24" s="36"/>
      <c r="G24" s="276"/>
      <c r="H24" s="278"/>
      <c r="I24" s="44"/>
      <c r="J24" s="36"/>
      <c r="K24" s="139"/>
      <c r="L24" s="139"/>
      <c r="M24" s="139"/>
      <c r="N24" s="139"/>
      <c r="O24" s="139"/>
      <c r="P24" s="139"/>
      <c r="Q24" s="139"/>
    </row>
    <row r="25" spans="1:17" s="37" customFormat="1" ht="52.5" customHeight="1" x14ac:dyDescent="0.2">
      <c r="A25" s="76">
        <v>20</v>
      </c>
      <c r="B25" s="36" t="s">
        <v>78</v>
      </c>
      <c r="C25" s="44"/>
      <c r="D25" s="36"/>
      <c r="E25" s="221"/>
      <c r="F25" s="36"/>
      <c r="G25" s="276"/>
      <c r="H25" s="278"/>
      <c r="I25" s="44"/>
      <c r="J25" s="36"/>
      <c r="K25" s="139"/>
      <c r="L25" s="139"/>
      <c r="M25" s="139"/>
      <c r="N25" s="139"/>
      <c r="O25" s="139"/>
      <c r="P25" s="139"/>
      <c r="Q25" s="139"/>
    </row>
    <row r="26" spans="1:17" s="37" customFormat="1" ht="52.5" customHeight="1" x14ac:dyDescent="0.2">
      <c r="A26" s="76">
        <v>21</v>
      </c>
      <c r="B26" s="36" t="s">
        <v>78</v>
      </c>
      <c r="C26" s="44"/>
      <c r="D26" s="36"/>
      <c r="E26" s="221"/>
      <c r="F26" s="36"/>
      <c r="G26" s="276"/>
      <c r="H26" s="278"/>
      <c r="I26" s="44"/>
      <c r="J26" s="36"/>
      <c r="K26" s="139"/>
      <c r="L26" s="139"/>
      <c r="M26" s="139"/>
      <c r="N26" s="139"/>
      <c r="O26" s="139"/>
      <c r="P26" s="139"/>
      <c r="Q26" s="139"/>
    </row>
    <row r="27" spans="1:17" s="37" customFormat="1" ht="52.5" customHeight="1" x14ac:dyDescent="0.2">
      <c r="A27" s="76">
        <v>22</v>
      </c>
      <c r="B27" s="36" t="s">
        <v>78</v>
      </c>
      <c r="C27" s="44"/>
      <c r="D27" s="36"/>
      <c r="E27" s="221"/>
      <c r="F27" s="36"/>
      <c r="G27" s="276"/>
      <c r="H27" s="278"/>
      <c r="I27" s="44"/>
      <c r="J27" s="36"/>
      <c r="K27" s="139"/>
      <c r="L27" s="139"/>
      <c r="M27" s="139"/>
      <c r="N27" s="139"/>
      <c r="O27" s="139"/>
      <c r="P27" s="139"/>
      <c r="Q27" s="139"/>
    </row>
    <row r="28" spans="1:17" s="37" customFormat="1" ht="52.5" customHeight="1" x14ac:dyDescent="0.2">
      <c r="A28" s="76">
        <v>23</v>
      </c>
      <c r="B28" s="36" t="s">
        <v>78</v>
      </c>
      <c r="C28" s="44"/>
      <c r="D28" s="36"/>
      <c r="E28" s="221"/>
      <c r="F28" s="36"/>
      <c r="G28" s="276"/>
      <c r="H28" s="278"/>
      <c r="I28" s="44"/>
      <c r="J28" s="36"/>
      <c r="K28" s="139"/>
      <c r="L28" s="139"/>
      <c r="M28" s="139"/>
      <c r="N28" s="139"/>
      <c r="O28" s="139"/>
      <c r="P28" s="139"/>
      <c r="Q28" s="139"/>
    </row>
    <row r="29" spans="1:17" s="37" customFormat="1" ht="52.5" customHeight="1" x14ac:dyDescent="0.2">
      <c r="A29" s="76">
        <v>24</v>
      </c>
      <c r="B29" s="36" t="s">
        <v>78</v>
      </c>
      <c r="C29" s="44"/>
      <c r="D29" s="36"/>
      <c r="E29" s="221"/>
      <c r="F29" s="36"/>
      <c r="G29" s="276"/>
      <c r="H29" s="278"/>
      <c r="I29" s="44"/>
      <c r="J29" s="36"/>
      <c r="K29" s="139"/>
      <c r="L29" s="139"/>
      <c r="M29" s="139"/>
      <c r="N29" s="139"/>
      <c r="O29" s="139"/>
      <c r="P29" s="139"/>
      <c r="Q29" s="139"/>
    </row>
    <row r="30" spans="1:17" s="37" customFormat="1" ht="52.5" customHeight="1" x14ac:dyDescent="0.2">
      <c r="A30" s="76">
        <v>25</v>
      </c>
      <c r="B30" s="36"/>
      <c r="C30" s="44"/>
      <c r="D30" s="36"/>
      <c r="E30" s="221"/>
      <c r="F30" s="36"/>
      <c r="G30" s="276"/>
      <c r="H30" s="278"/>
      <c r="I30" s="44"/>
      <c r="J30" s="36"/>
      <c r="K30" s="139"/>
      <c r="L30" s="139"/>
      <c r="M30" s="139"/>
      <c r="N30" s="139"/>
      <c r="O30" s="139"/>
      <c r="P30" s="139"/>
      <c r="Q30" s="139"/>
    </row>
  </sheetData>
  <sheetProtection password="DC9F" sheet="1"/>
  <autoFilter ref="B6:J6"/>
  <mergeCells count="1">
    <mergeCell ref="A3:J3"/>
  </mergeCells>
  <dataValidations count="3">
    <dataValidation type="list" allowBlank="1" showInputMessage="1" showErrorMessage="1" sqref="C7:C30">
      <formula1>$T$3:$T$5</formula1>
    </dataValidation>
    <dataValidation type="list" allowBlank="1" showInputMessage="1" showErrorMessage="1" sqref="E7:E30">
      <formula1>"Sim,Não"</formula1>
    </dataValidation>
    <dataValidation type="decimal" allowBlank="1" showInputMessage="1" showErrorMessage="1" error="Inserir valores numéricos entre 0 e 100" prompt="Inserir um valor entre 0 e 100" sqref="G7:G30">
      <formula1>0</formula1>
      <formula2>100</formula2>
    </dataValidation>
  </dataValidations>
  <hyperlinks>
    <hyperlink ref="J2" location="'Q3'!A1" display="Seguinte"/>
    <hyperlink ref="I2" location="'Q1'!A1" display="Anterior"/>
    <hyperlink ref="H2" location="Início!A1" display="Início"/>
  </hyperlinks>
  <printOptions horizontalCentered="1"/>
  <pageMargins left="0.25" right="0.25" top="0.75" bottom="0.75" header="0.3" footer="0.3"/>
  <pageSetup paperSize="8" scale="66" fitToHeight="0" orientation="landscape" r:id="rId1"/>
  <headerFooter>
    <oddHeader>&amp;C&amp;"Calibri,Negrito"&amp;16Relatório TEIP 2016/2017 - Parte II</oddHeader>
    <oddFooter>&amp;RPág.&amp;P de &amp;N da secção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pageSetUpPr fitToPage="1"/>
  </sheetPr>
  <dimension ref="A1:AN19"/>
  <sheetViews>
    <sheetView showGridLines="0" topLeftCell="A7" zoomScale="96" zoomScaleNormal="96" workbookViewId="0">
      <pane xSplit="3" ySplit="3" topLeftCell="AE10" activePane="bottomRight" state="frozen"/>
      <selection activeCell="A7" sqref="A7"/>
      <selection pane="topRight" activeCell="D7" sqref="D7"/>
      <selection pane="bottomLeft" activeCell="A10" sqref="A10"/>
      <selection pane="bottomRight" activeCell="AG17" sqref="AG17"/>
    </sheetView>
  </sheetViews>
  <sheetFormatPr defaultRowHeight="15" x14ac:dyDescent="0.25"/>
  <cols>
    <col min="1" max="1" width="5.7109375" style="38" customWidth="1"/>
    <col min="2" max="2" width="27.42578125" style="38" customWidth="1"/>
    <col min="3" max="3" width="49.85546875" style="38" customWidth="1"/>
    <col min="4" max="4" width="13.5703125" style="38" customWidth="1"/>
    <col min="5" max="8" width="4.42578125" style="38" customWidth="1"/>
    <col min="9" max="9" width="4.28515625" style="32" customWidth="1"/>
    <col min="10" max="13" width="4.28515625" style="39" customWidth="1"/>
    <col min="14" max="16" width="4.28515625" style="32" customWidth="1"/>
    <col min="17" max="17" width="5.28515625" style="157" customWidth="1"/>
    <col min="18" max="25" width="6.7109375" style="157" customWidth="1"/>
    <col min="26" max="26" width="13.140625" style="157" customWidth="1"/>
    <col min="27" max="29" width="19.85546875" style="157" customWidth="1"/>
    <col min="30" max="30" width="47.7109375" style="157" customWidth="1"/>
    <col min="31" max="31" width="11" style="39" customWidth="1"/>
    <col min="32" max="32" width="8.42578125" style="39" customWidth="1"/>
    <col min="33" max="33" width="47.7109375" style="32" customWidth="1"/>
    <col min="34" max="34" width="18.7109375" style="140" hidden="1" customWidth="1"/>
    <col min="35" max="35" width="17.42578125" style="140" hidden="1" customWidth="1"/>
    <col min="36" max="36" width="19.28515625" style="140" hidden="1" customWidth="1"/>
    <col min="37" max="37" width="15.140625" style="140" customWidth="1"/>
    <col min="38" max="40" width="9.140625" style="140" customWidth="1"/>
    <col min="41" max="16384" width="9.140625" style="32"/>
  </cols>
  <sheetData>
    <row r="1" spans="1:40" s="30" customFormat="1" ht="30" customHeight="1" x14ac:dyDescent="0.2">
      <c r="A1" s="212" t="str">
        <f>IF(Início!B6&lt;&gt;"",Início!B6,"")</f>
        <v>Agrupamento de Escolas de Pedome</v>
      </c>
      <c r="B1" s="34"/>
      <c r="C1" s="34"/>
      <c r="D1" s="34"/>
      <c r="E1" s="34"/>
      <c r="F1" s="34"/>
      <c r="G1" s="34"/>
      <c r="H1" s="34"/>
      <c r="I1" s="27"/>
      <c r="J1" s="28"/>
      <c r="K1" s="28"/>
      <c r="L1" s="28"/>
      <c r="M1" s="28"/>
      <c r="N1" s="27"/>
      <c r="O1" s="28"/>
      <c r="P1" s="28"/>
      <c r="Q1" s="33"/>
      <c r="R1" s="33"/>
      <c r="S1" s="33"/>
      <c r="T1" s="33"/>
      <c r="U1" s="33"/>
      <c r="V1" s="33"/>
      <c r="W1" s="33"/>
      <c r="X1" s="33"/>
      <c r="Y1" s="33"/>
      <c r="Z1" s="33"/>
      <c r="AA1" s="33"/>
      <c r="AB1" s="33"/>
      <c r="AC1" s="33"/>
      <c r="AD1" s="33"/>
      <c r="AE1" s="28"/>
      <c r="AF1" s="28"/>
      <c r="AG1" s="29">
        <f>IF(Início!G5&gt;0,Início!G5,"")</f>
        <v>312179</v>
      </c>
      <c r="AH1" s="134"/>
      <c r="AI1" s="135">
        <f>Início!$B$5</f>
        <v>38</v>
      </c>
      <c r="AJ1" s="135"/>
      <c r="AK1" s="135"/>
      <c r="AL1" s="135"/>
      <c r="AM1" s="135"/>
      <c r="AN1" s="135"/>
    </row>
    <row r="2" spans="1:40" s="31" customFormat="1" ht="15" customHeight="1" x14ac:dyDescent="0.2">
      <c r="A2" s="75"/>
      <c r="O2" s="122"/>
      <c r="P2" s="122"/>
      <c r="R2" s="154"/>
      <c r="S2" s="154"/>
      <c r="T2" s="154"/>
      <c r="U2" s="154"/>
      <c r="V2" s="154"/>
      <c r="W2" s="154"/>
      <c r="X2" s="154"/>
      <c r="Y2" s="154"/>
      <c r="Z2" s="154"/>
      <c r="AA2" s="154"/>
      <c r="AC2" s="48"/>
      <c r="AD2" s="160" t="s">
        <v>1</v>
      </c>
      <c r="AE2" s="373" t="s">
        <v>3</v>
      </c>
      <c r="AF2" s="373"/>
      <c r="AG2" s="159" t="s">
        <v>2</v>
      </c>
      <c r="AH2" s="136"/>
      <c r="AI2" s="136"/>
      <c r="AJ2" s="136"/>
      <c r="AK2" s="136"/>
      <c r="AL2" s="136"/>
      <c r="AM2" s="136"/>
      <c r="AN2" s="136"/>
    </row>
    <row r="3" spans="1:40" s="35" customFormat="1" ht="25.5" customHeight="1" x14ac:dyDescent="0.2">
      <c r="A3" s="353" t="s">
        <v>412</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137"/>
      <c r="AI3" s="138"/>
      <c r="AJ3" s="138"/>
      <c r="AK3" s="138"/>
      <c r="AL3" s="138"/>
      <c r="AM3" s="138"/>
      <c r="AN3" s="138"/>
    </row>
    <row r="4" spans="1:40" s="35" customFormat="1" ht="9" customHeight="1" x14ac:dyDescent="0.2">
      <c r="B4" s="4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137"/>
      <c r="AI4" s="138"/>
      <c r="AJ4" s="138"/>
      <c r="AK4" s="138"/>
      <c r="AL4" s="138"/>
      <c r="AM4" s="138"/>
      <c r="AN4" s="138"/>
    </row>
    <row r="5" spans="1:40" s="35" customFormat="1" ht="27" customHeight="1" x14ac:dyDescent="0.2">
      <c r="A5" s="354" t="s">
        <v>77</v>
      </c>
      <c r="B5" s="357" t="s">
        <v>202</v>
      </c>
      <c r="C5" s="357" t="s">
        <v>230</v>
      </c>
      <c r="D5" s="360" t="s">
        <v>286</v>
      </c>
      <c r="E5" s="365" t="s">
        <v>204</v>
      </c>
      <c r="F5" s="366"/>
      <c r="G5" s="366"/>
      <c r="H5" s="366"/>
      <c r="I5" s="366"/>
      <c r="J5" s="366"/>
      <c r="K5" s="366"/>
      <c r="L5" s="366"/>
      <c r="M5" s="366"/>
      <c r="N5" s="366"/>
      <c r="O5" s="366"/>
      <c r="P5" s="366"/>
      <c r="Q5" s="367"/>
      <c r="R5" s="377" t="s">
        <v>265</v>
      </c>
      <c r="S5" s="378"/>
      <c r="T5" s="378"/>
      <c r="U5" s="378"/>
      <c r="V5" s="378"/>
      <c r="W5" s="378"/>
      <c r="X5" s="378"/>
      <c r="Y5" s="378"/>
      <c r="Z5" s="378"/>
      <c r="AA5" s="378"/>
      <c r="AB5" s="378"/>
      <c r="AC5" s="379"/>
      <c r="AD5" s="360" t="s">
        <v>368</v>
      </c>
      <c r="AE5" s="388" t="s">
        <v>263</v>
      </c>
      <c r="AF5" s="389"/>
      <c r="AG5" s="381" t="s">
        <v>367</v>
      </c>
      <c r="AH5" s="138"/>
      <c r="AI5" s="138"/>
      <c r="AJ5" s="138"/>
      <c r="AK5" s="138"/>
      <c r="AL5" s="138"/>
      <c r="AM5" s="138"/>
      <c r="AN5" s="138"/>
    </row>
    <row r="6" spans="1:40" s="35" customFormat="1" ht="23.25" customHeight="1" x14ac:dyDescent="0.2">
      <c r="A6" s="355"/>
      <c r="B6" s="358"/>
      <c r="C6" s="358"/>
      <c r="D6" s="361"/>
      <c r="E6" s="368" t="s">
        <v>198</v>
      </c>
      <c r="F6" s="369"/>
      <c r="G6" s="369"/>
      <c r="H6" s="369"/>
      <c r="I6" s="368" t="s">
        <v>199</v>
      </c>
      <c r="J6" s="385"/>
      <c r="K6" s="368" t="s">
        <v>200</v>
      </c>
      <c r="L6" s="369"/>
      <c r="M6" s="385"/>
      <c r="N6" s="368" t="s">
        <v>6</v>
      </c>
      <c r="O6" s="369"/>
      <c r="P6" s="369"/>
      <c r="Q6" s="370" t="s">
        <v>205</v>
      </c>
      <c r="R6" s="370" t="s">
        <v>218</v>
      </c>
      <c r="S6" s="370" t="s">
        <v>219</v>
      </c>
      <c r="T6" s="370" t="s">
        <v>220</v>
      </c>
      <c r="U6" s="370" t="s">
        <v>221</v>
      </c>
      <c r="V6" s="370" t="s">
        <v>222</v>
      </c>
      <c r="W6" s="370" t="s">
        <v>223</v>
      </c>
      <c r="X6" s="370" t="s">
        <v>447</v>
      </c>
      <c r="Y6" s="370" t="s">
        <v>224</v>
      </c>
      <c r="Z6" s="370" t="s">
        <v>446</v>
      </c>
      <c r="AA6" s="374" t="s">
        <v>225</v>
      </c>
      <c r="AB6" s="374" t="s">
        <v>226</v>
      </c>
      <c r="AC6" s="374" t="s">
        <v>227</v>
      </c>
      <c r="AD6" s="361"/>
      <c r="AE6" s="390"/>
      <c r="AF6" s="391"/>
      <c r="AG6" s="382"/>
      <c r="AH6" s="138"/>
      <c r="AI6" s="138"/>
      <c r="AJ6" s="138"/>
      <c r="AK6" s="138"/>
      <c r="AL6" s="138"/>
      <c r="AM6" s="138"/>
      <c r="AN6" s="138"/>
    </row>
    <row r="7" spans="1:40" s="35" customFormat="1" ht="120.75" customHeight="1" x14ac:dyDescent="0.2">
      <c r="A7" s="355"/>
      <c r="B7" s="358"/>
      <c r="C7" s="358"/>
      <c r="D7" s="361"/>
      <c r="E7" s="363" t="s">
        <v>206</v>
      </c>
      <c r="F7" s="363" t="s">
        <v>207</v>
      </c>
      <c r="G7" s="363" t="s">
        <v>208</v>
      </c>
      <c r="H7" s="363" t="s">
        <v>209</v>
      </c>
      <c r="I7" s="363" t="s">
        <v>210</v>
      </c>
      <c r="J7" s="363" t="s">
        <v>211</v>
      </c>
      <c r="K7" s="363" t="s">
        <v>212</v>
      </c>
      <c r="L7" s="363" t="s">
        <v>213</v>
      </c>
      <c r="M7" s="363" t="s">
        <v>214</v>
      </c>
      <c r="N7" s="363" t="s">
        <v>215</v>
      </c>
      <c r="O7" s="363" t="s">
        <v>216</v>
      </c>
      <c r="P7" s="386" t="s">
        <v>217</v>
      </c>
      <c r="Q7" s="371"/>
      <c r="R7" s="371"/>
      <c r="S7" s="371"/>
      <c r="T7" s="371"/>
      <c r="U7" s="371"/>
      <c r="V7" s="371"/>
      <c r="W7" s="371"/>
      <c r="X7" s="371"/>
      <c r="Y7" s="371"/>
      <c r="Z7" s="371"/>
      <c r="AA7" s="375"/>
      <c r="AB7" s="375"/>
      <c r="AC7" s="375"/>
      <c r="AD7" s="361"/>
      <c r="AE7" s="392"/>
      <c r="AF7" s="393"/>
      <c r="AG7" s="383"/>
      <c r="AH7" s="138"/>
      <c r="AI7" s="138"/>
      <c r="AJ7" s="138"/>
      <c r="AK7" s="138"/>
      <c r="AL7" s="138"/>
      <c r="AM7" s="138"/>
      <c r="AN7" s="138"/>
    </row>
    <row r="8" spans="1:40" s="35" customFormat="1" ht="15.75" customHeight="1" x14ac:dyDescent="0.2">
      <c r="A8" s="356"/>
      <c r="B8" s="359"/>
      <c r="C8" s="359"/>
      <c r="D8" s="362"/>
      <c r="E8" s="364"/>
      <c r="F8" s="364"/>
      <c r="G8" s="364"/>
      <c r="H8" s="364"/>
      <c r="I8" s="364"/>
      <c r="J8" s="364"/>
      <c r="K8" s="364"/>
      <c r="L8" s="364"/>
      <c r="M8" s="364"/>
      <c r="N8" s="364"/>
      <c r="O8" s="364"/>
      <c r="P8" s="387"/>
      <c r="Q8" s="372"/>
      <c r="R8" s="372"/>
      <c r="S8" s="372"/>
      <c r="T8" s="372"/>
      <c r="U8" s="372"/>
      <c r="V8" s="372"/>
      <c r="W8" s="372"/>
      <c r="X8" s="372"/>
      <c r="Y8" s="372"/>
      <c r="Z8" s="372"/>
      <c r="AA8" s="376"/>
      <c r="AB8" s="376"/>
      <c r="AC8" s="376"/>
      <c r="AD8" s="362"/>
      <c r="AE8" s="218" t="s">
        <v>261</v>
      </c>
      <c r="AF8" s="218" t="s">
        <v>262</v>
      </c>
      <c r="AG8" s="384"/>
      <c r="AH8" s="138"/>
      <c r="AI8" s="138"/>
      <c r="AJ8" s="138"/>
      <c r="AK8" s="138"/>
      <c r="AL8" s="138"/>
      <c r="AM8" s="138"/>
      <c r="AN8" s="138"/>
    </row>
    <row r="9" spans="1:40" s="35" customFormat="1" ht="8.25" customHeight="1" x14ac:dyDescent="0.2">
      <c r="A9" s="70"/>
      <c r="B9" s="40"/>
      <c r="C9" s="149"/>
      <c r="D9" s="41"/>
      <c r="E9" s="41"/>
      <c r="F9" s="41"/>
      <c r="G9" s="41"/>
      <c r="H9" s="41"/>
      <c r="I9" s="41"/>
      <c r="J9" s="120"/>
      <c r="K9" s="120"/>
      <c r="L9" s="120"/>
      <c r="M9" s="120"/>
      <c r="N9" s="41"/>
      <c r="O9" s="129"/>
      <c r="P9" s="153"/>
      <c r="Q9" s="155"/>
      <c r="R9" s="155"/>
      <c r="S9" s="155"/>
      <c r="T9" s="155"/>
      <c r="U9" s="155"/>
      <c r="V9" s="155"/>
      <c r="W9" s="155"/>
      <c r="X9" s="155"/>
      <c r="Y9" s="155"/>
      <c r="Z9" s="155"/>
      <c r="AA9" s="155"/>
      <c r="AB9" s="155"/>
      <c r="AC9" s="155"/>
      <c r="AD9" s="155"/>
      <c r="AE9" s="41"/>
      <c r="AF9" s="41"/>
      <c r="AG9" s="41"/>
      <c r="AH9" s="138"/>
      <c r="AI9" s="138"/>
      <c r="AJ9" s="138"/>
      <c r="AK9" s="138"/>
      <c r="AL9" s="138"/>
      <c r="AM9" s="138"/>
      <c r="AN9" s="138"/>
    </row>
    <row r="10" spans="1:40" s="37" customFormat="1" ht="116.25" customHeight="1" x14ac:dyDescent="0.2">
      <c r="A10" s="76">
        <v>1</v>
      </c>
      <c r="B10" s="260" t="s">
        <v>292</v>
      </c>
      <c r="C10" s="261" t="s">
        <v>228</v>
      </c>
      <c r="D10" s="36">
        <v>3</v>
      </c>
      <c r="E10" s="36"/>
      <c r="F10" s="36"/>
      <c r="G10" s="36"/>
      <c r="H10" s="36"/>
      <c r="I10" s="36">
        <f>9+12+12+8</f>
        <v>41</v>
      </c>
      <c r="J10" s="36">
        <f>5+7+11+5</f>
        <v>28</v>
      </c>
      <c r="K10" s="36">
        <f>7+6+9+4</f>
        <v>26</v>
      </c>
      <c r="L10" s="36">
        <f>8+5+6</f>
        <v>19</v>
      </c>
      <c r="M10" s="36">
        <f>17+17+15</f>
        <v>49</v>
      </c>
      <c r="N10" s="36"/>
      <c r="O10" s="36"/>
      <c r="P10" s="36"/>
      <c r="Q10" s="223">
        <f>IF(SUM(E10:P10)=0,"",SUM(E10:P10))</f>
        <v>163</v>
      </c>
      <c r="R10" s="158" t="s">
        <v>493</v>
      </c>
      <c r="S10" s="158" t="s">
        <v>493</v>
      </c>
      <c r="T10" s="158" t="s">
        <v>493</v>
      </c>
      <c r="U10" s="158"/>
      <c r="V10" s="158"/>
      <c r="W10" s="158"/>
      <c r="X10" s="158"/>
      <c r="Y10" s="158"/>
      <c r="Z10" s="158"/>
      <c r="AA10" s="156"/>
      <c r="AB10" s="156"/>
      <c r="AC10" s="156"/>
      <c r="AD10" s="156" t="s">
        <v>525</v>
      </c>
      <c r="AE10" s="221">
        <f>(41-4)+J10-7+K10-12+L10-6+M10-2</f>
        <v>132</v>
      </c>
      <c r="AF10" s="222">
        <f>IF(AE10="","",ROUND(AE10/Q10,4))</f>
        <v>0.80979999999999996</v>
      </c>
      <c r="AG10" s="36" t="s">
        <v>551</v>
      </c>
    </row>
    <row r="11" spans="1:40" s="37" customFormat="1" ht="116.25" customHeight="1" x14ac:dyDescent="0.2">
      <c r="A11" s="76">
        <v>2</v>
      </c>
      <c r="B11" s="260" t="s">
        <v>148</v>
      </c>
      <c r="C11" s="261" t="s">
        <v>291</v>
      </c>
      <c r="D11" s="36">
        <v>3</v>
      </c>
      <c r="E11" s="36"/>
      <c r="F11" s="36"/>
      <c r="G11" s="36"/>
      <c r="H11" s="36"/>
      <c r="I11" s="36"/>
      <c r="J11" s="36">
        <v>18</v>
      </c>
      <c r="K11" s="36">
        <f>22+20+23+22</f>
        <v>87</v>
      </c>
      <c r="L11" s="36">
        <f>21+23+22</f>
        <v>66</v>
      </c>
      <c r="M11" s="36">
        <f>17+17</f>
        <v>34</v>
      </c>
      <c r="N11" s="36"/>
      <c r="O11" s="36"/>
      <c r="P11" s="36"/>
      <c r="Q11" s="223">
        <f t="shared" ref="Q11:Q17" si="0">IF(SUM(E11:P11)=0,"",SUM(E11:P11))</f>
        <v>205</v>
      </c>
      <c r="R11" s="158" t="s">
        <v>493</v>
      </c>
      <c r="S11" s="158" t="s">
        <v>493</v>
      </c>
      <c r="T11" s="158" t="s">
        <v>493</v>
      </c>
      <c r="U11" s="158"/>
      <c r="V11" s="158"/>
      <c r="W11" s="158" t="s">
        <v>493</v>
      </c>
      <c r="X11" s="158"/>
      <c r="Y11" s="158"/>
      <c r="Z11" s="158"/>
      <c r="AA11" s="156"/>
      <c r="AB11" s="156"/>
      <c r="AC11" s="156"/>
      <c r="AD11" s="156" t="s">
        <v>526</v>
      </c>
      <c r="AE11" s="221">
        <f>Q11-( 1+4+1+1+3+0+5+1+0+2)</f>
        <v>187</v>
      </c>
      <c r="AF11" s="222">
        <f t="shared" ref="AF11:AF17" si="1">IF(AE11="","",ROUND(AE11/Q11,4))</f>
        <v>0.91220000000000001</v>
      </c>
      <c r="AG11" s="36" t="s">
        <v>529</v>
      </c>
    </row>
    <row r="12" spans="1:40" s="37" customFormat="1" ht="116.25" customHeight="1" x14ac:dyDescent="0.2">
      <c r="A12" s="76">
        <v>3</v>
      </c>
      <c r="B12" s="260" t="s">
        <v>147</v>
      </c>
      <c r="C12" s="261" t="s">
        <v>266</v>
      </c>
      <c r="D12" s="36"/>
      <c r="E12" s="36"/>
      <c r="F12" s="36"/>
      <c r="G12" s="36"/>
      <c r="H12" s="36"/>
      <c r="I12" s="36"/>
      <c r="J12" s="36"/>
      <c r="K12" s="36"/>
      <c r="L12" s="36"/>
      <c r="M12" s="36"/>
      <c r="N12" s="36"/>
      <c r="O12" s="36"/>
      <c r="P12" s="36"/>
      <c r="Q12" s="223" t="str">
        <f t="shared" si="0"/>
        <v/>
      </c>
      <c r="R12" s="158"/>
      <c r="S12" s="158"/>
      <c r="T12" s="158"/>
      <c r="U12" s="158"/>
      <c r="V12" s="158"/>
      <c r="W12" s="158"/>
      <c r="X12" s="158"/>
      <c r="Y12" s="158"/>
      <c r="Z12" s="158"/>
      <c r="AA12" s="156"/>
      <c r="AB12" s="156"/>
      <c r="AC12" s="156"/>
      <c r="AD12" s="156"/>
      <c r="AE12" s="221"/>
      <c r="AF12" s="222" t="str">
        <f t="shared" si="1"/>
        <v/>
      </c>
      <c r="AG12" s="36"/>
    </row>
    <row r="13" spans="1:40" s="37" customFormat="1" ht="116.25" customHeight="1" x14ac:dyDescent="0.2">
      <c r="A13" s="76">
        <v>4</v>
      </c>
      <c r="B13" s="260" t="s">
        <v>203</v>
      </c>
      <c r="C13" s="261" t="s">
        <v>267</v>
      </c>
      <c r="D13" s="36"/>
      <c r="E13" s="36"/>
      <c r="F13" s="36"/>
      <c r="G13" s="36"/>
      <c r="H13" s="36"/>
      <c r="I13" s="36"/>
      <c r="J13" s="36"/>
      <c r="K13" s="36"/>
      <c r="L13" s="36"/>
      <c r="M13" s="36"/>
      <c r="N13" s="36"/>
      <c r="O13" s="36"/>
      <c r="P13" s="36"/>
      <c r="Q13" s="223" t="str">
        <f t="shared" si="0"/>
        <v/>
      </c>
      <c r="R13" s="158"/>
      <c r="S13" s="158"/>
      <c r="T13" s="158"/>
      <c r="U13" s="158"/>
      <c r="V13" s="158"/>
      <c r="W13" s="158"/>
      <c r="X13" s="158"/>
      <c r="Y13" s="158"/>
      <c r="Z13" s="158"/>
      <c r="AA13" s="156"/>
      <c r="AB13" s="156"/>
      <c r="AC13" s="156"/>
      <c r="AD13" s="156"/>
      <c r="AE13" s="221"/>
      <c r="AF13" s="222" t="str">
        <f t="shared" si="1"/>
        <v/>
      </c>
      <c r="AG13" s="36"/>
      <c r="AH13" s="139"/>
      <c r="AI13" s="139"/>
      <c r="AJ13" s="134"/>
      <c r="AK13" s="139"/>
      <c r="AL13" s="139"/>
      <c r="AM13" s="139"/>
      <c r="AN13" s="139"/>
    </row>
    <row r="14" spans="1:40" s="37" customFormat="1" ht="116.25" customHeight="1" x14ac:dyDescent="0.2">
      <c r="A14" s="76">
        <v>5</v>
      </c>
      <c r="B14" s="260" t="s">
        <v>273</v>
      </c>
      <c r="C14" s="261" t="s">
        <v>290</v>
      </c>
      <c r="D14" s="44"/>
      <c r="E14" s="36"/>
      <c r="F14" s="36"/>
      <c r="G14" s="36"/>
      <c r="H14" s="36"/>
      <c r="I14" s="36"/>
      <c r="J14" s="36"/>
      <c r="K14" s="36"/>
      <c r="L14" s="36"/>
      <c r="M14" s="36"/>
      <c r="N14" s="36"/>
      <c r="O14" s="36"/>
      <c r="P14" s="36"/>
      <c r="Q14" s="223" t="str">
        <f t="shared" si="0"/>
        <v/>
      </c>
      <c r="R14" s="158"/>
      <c r="S14" s="158"/>
      <c r="T14" s="158"/>
      <c r="U14" s="158"/>
      <c r="V14" s="158"/>
      <c r="W14" s="158"/>
      <c r="X14" s="158"/>
      <c r="Y14" s="158"/>
      <c r="Z14" s="158"/>
      <c r="AA14" s="156"/>
      <c r="AB14" s="156"/>
      <c r="AC14" s="156"/>
      <c r="AD14" s="156"/>
      <c r="AE14" s="221"/>
      <c r="AF14" s="222" t="str">
        <f t="shared" si="1"/>
        <v/>
      </c>
      <c r="AG14" s="36"/>
      <c r="AH14" s="139"/>
      <c r="AI14" s="139"/>
      <c r="AJ14" s="139"/>
      <c r="AK14" s="139"/>
      <c r="AL14" s="139"/>
      <c r="AM14" s="139"/>
      <c r="AN14" s="139"/>
    </row>
    <row r="15" spans="1:40" s="37" customFormat="1" ht="116.25" customHeight="1" x14ac:dyDescent="0.2">
      <c r="A15" s="76">
        <v>6</v>
      </c>
      <c r="B15" s="260" t="s">
        <v>287</v>
      </c>
      <c r="C15" s="261" t="s">
        <v>229</v>
      </c>
      <c r="D15" s="36">
        <v>1</v>
      </c>
      <c r="E15" s="36"/>
      <c r="F15" s="36"/>
      <c r="G15" s="36"/>
      <c r="H15" s="36"/>
      <c r="I15" s="36">
        <v>3</v>
      </c>
      <c r="J15" s="36">
        <v>4</v>
      </c>
      <c r="K15" s="36">
        <v>11</v>
      </c>
      <c r="L15" s="36">
        <v>12</v>
      </c>
      <c r="M15" s="36">
        <v>2</v>
      </c>
      <c r="N15" s="36"/>
      <c r="O15" s="36"/>
      <c r="P15" s="36"/>
      <c r="Q15" s="223">
        <f t="shared" si="0"/>
        <v>32</v>
      </c>
      <c r="R15" s="158"/>
      <c r="S15" s="158"/>
      <c r="T15" s="158"/>
      <c r="U15" s="158"/>
      <c r="V15" s="158"/>
      <c r="W15" s="158"/>
      <c r="X15" s="158"/>
      <c r="Y15" s="158"/>
      <c r="Z15" s="158"/>
      <c r="AA15" s="156"/>
      <c r="AB15" s="156"/>
      <c r="AC15" s="156"/>
      <c r="AD15" s="156" t="s">
        <v>527</v>
      </c>
      <c r="AE15" s="221">
        <v>25</v>
      </c>
      <c r="AF15" s="222">
        <f t="shared" si="1"/>
        <v>0.78129999999999999</v>
      </c>
      <c r="AG15" s="36" t="s">
        <v>530</v>
      </c>
      <c r="AH15" s="139"/>
      <c r="AI15" s="139"/>
      <c r="AJ15" s="139"/>
      <c r="AK15" s="139"/>
      <c r="AL15" s="139"/>
      <c r="AM15" s="139"/>
      <c r="AN15" s="139"/>
    </row>
    <row r="16" spans="1:40" s="37" customFormat="1" ht="116.25" customHeight="1" x14ac:dyDescent="0.2">
      <c r="A16" s="76">
        <v>7</v>
      </c>
      <c r="B16" s="260" t="s">
        <v>288</v>
      </c>
      <c r="C16" s="261" t="s">
        <v>289</v>
      </c>
      <c r="D16" s="36"/>
      <c r="E16" s="36"/>
      <c r="F16" s="36"/>
      <c r="G16" s="36"/>
      <c r="H16" s="36"/>
      <c r="I16" s="36"/>
      <c r="J16" s="36"/>
      <c r="K16" s="36"/>
      <c r="L16" s="36"/>
      <c r="M16" s="36"/>
      <c r="N16" s="36"/>
      <c r="O16" s="36"/>
      <c r="P16" s="36"/>
      <c r="Q16" s="223" t="str">
        <f t="shared" si="0"/>
        <v/>
      </c>
      <c r="R16" s="158"/>
      <c r="S16" s="158"/>
      <c r="T16" s="158"/>
      <c r="U16" s="158"/>
      <c r="V16" s="158"/>
      <c r="W16" s="158"/>
      <c r="X16" s="158"/>
      <c r="Y16" s="158"/>
      <c r="Z16" s="158"/>
      <c r="AA16" s="156"/>
      <c r="AB16" s="156"/>
      <c r="AC16" s="156"/>
      <c r="AD16" s="156"/>
      <c r="AE16" s="221"/>
      <c r="AF16" s="222" t="str">
        <f t="shared" si="1"/>
        <v/>
      </c>
      <c r="AG16" s="36"/>
      <c r="AH16" s="139"/>
      <c r="AI16" s="139"/>
      <c r="AJ16" s="139"/>
      <c r="AK16" s="139"/>
      <c r="AL16" s="139"/>
      <c r="AM16" s="139"/>
      <c r="AN16" s="139"/>
    </row>
    <row r="17" spans="1:40" s="37" customFormat="1" ht="116.25" customHeight="1" x14ac:dyDescent="0.2">
      <c r="A17" s="76">
        <v>8</v>
      </c>
      <c r="B17" s="260" t="s">
        <v>326</v>
      </c>
      <c r="C17" s="261" t="s">
        <v>282</v>
      </c>
      <c r="D17" s="36">
        <v>2</v>
      </c>
      <c r="E17" s="36"/>
      <c r="F17" s="36"/>
      <c r="G17" s="36"/>
      <c r="H17" s="36"/>
      <c r="I17" s="36">
        <v>48</v>
      </c>
      <c r="J17" s="36">
        <v>34</v>
      </c>
      <c r="K17" s="36">
        <v>16</v>
      </c>
      <c r="L17" s="36">
        <v>13</v>
      </c>
      <c r="M17" s="36">
        <v>4</v>
      </c>
      <c r="N17" s="36"/>
      <c r="O17" s="36"/>
      <c r="P17" s="36"/>
      <c r="Q17" s="223">
        <f t="shared" si="0"/>
        <v>115</v>
      </c>
      <c r="R17" s="158" t="s">
        <v>493</v>
      </c>
      <c r="S17" s="158" t="s">
        <v>493</v>
      </c>
      <c r="T17" s="158" t="s">
        <v>493</v>
      </c>
      <c r="U17" s="158"/>
      <c r="V17" s="158" t="s">
        <v>493</v>
      </c>
      <c r="W17" s="158" t="s">
        <v>493</v>
      </c>
      <c r="X17" s="158"/>
      <c r="Y17" s="158"/>
      <c r="Z17" s="158"/>
      <c r="AA17" s="156"/>
      <c r="AB17" s="156"/>
      <c r="AC17" s="156"/>
      <c r="AD17" s="156" t="s">
        <v>528</v>
      </c>
      <c r="AE17" s="221">
        <v>115</v>
      </c>
      <c r="AF17" s="222">
        <f t="shared" si="1"/>
        <v>1</v>
      </c>
      <c r="AG17" s="36" t="s">
        <v>531</v>
      </c>
      <c r="AH17" s="139"/>
      <c r="AI17" s="139"/>
      <c r="AJ17" s="139"/>
      <c r="AK17" s="139"/>
      <c r="AL17" s="139"/>
      <c r="AM17" s="139"/>
      <c r="AN17" s="139"/>
    </row>
    <row r="18" spans="1:40" ht="9.75" customHeight="1" x14ac:dyDescent="0.25"/>
    <row r="19" spans="1:40" s="161" customFormat="1" ht="15.75" customHeight="1" x14ac:dyDescent="0.25">
      <c r="A19" s="233" t="s">
        <v>284</v>
      </c>
    </row>
  </sheetData>
  <sheetProtection password="DC9F" sheet="1" objects="1" scenarios="1" formatRows="0" insertRows="0"/>
  <autoFilter ref="B9:AG9"/>
  <mergeCells count="40">
    <mergeCell ref="AG5:AG8"/>
    <mergeCell ref="M7:M8"/>
    <mergeCell ref="N7:N8"/>
    <mergeCell ref="I6:J6"/>
    <mergeCell ref="K6:M6"/>
    <mergeCell ref="N6:P6"/>
    <mergeCell ref="O7:O8"/>
    <mergeCell ref="P7:P8"/>
    <mergeCell ref="I7:I8"/>
    <mergeCell ref="AE5:AF7"/>
    <mergeCell ref="AE2:AF2"/>
    <mergeCell ref="Y6:Y8"/>
    <mergeCell ref="Z6:Z8"/>
    <mergeCell ref="AA6:AA8"/>
    <mergeCell ref="AB6:AB8"/>
    <mergeCell ref="AC6:AC8"/>
    <mergeCell ref="R5:AC5"/>
    <mergeCell ref="T6:T8"/>
    <mergeCell ref="U6:U8"/>
    <mergeCell ref="V6:V8"/>
    <mergeCell ref="W6:W8"/>
    <mergeCell ref="X6:X8"/>
    <mergeCell ref="A3:AG3"/>
    <mergeCell ref="R6:R8"/>
    <mergeCell ref="S6:S8"/>
    <mergeCell ref="AD5:AD8"/>
    <mergeCell ref="A5:A8"/>
    <mergeCell ref="B5:B8"/>
    <mergeCell ref="C5:C8"/>
    <mergeCell ref="D5:D8"/>
    <mergeCell ref="H7:H8"/>
    <mergeCell ref="G7:G8"/>
    <mergeCell ref="F7:F8"/>
    <mergeCell ref="E7:E8"/>
    <mergeCell ref="E5:Q5"/>
    <mergeCell ref="E6:H6"/>
    <mergeCell ref="Q6:Q8"/>
    <mergeCell ref="J7:J8"/>
    <mergeCell ref="K7:K8"/>
    <mergeCell ref="L7:L8"/>
  </mergeCells>
  <conditionalFormatting sqref="AF10:AF17">
    <cfRule type="cellIs" dxfId="0" priority="1" operator="greaterThan">
      <formula>1</formula>
    </cfRule>
  </conditionalFormatting>
  <dataValidations count="4">
    <dataValidation type="list" allowBlank="1" showInputMessage="1" showErrorMessage="1" sqref="R10:Z17">
      <formula1>"X"</formula1>
    </dataValidation>
    <dataValidation type="whole" allowBlank="1" showInputMessage="1" showErrorMessage="1" sqref="E10:P17">
      <formula1>0</formula1>
      <formula2>1000</formula2>
    </dataValidation>
    <dataValidation type="decimal" allowBlank="1" showInputMessage="1" showErrorMessage="1" sqref="D10:D17">
      <formula1>0</formula1>
      <formula2>200</formula2>
    </dataValidation>
    <dataValidation type="whole" allowBlank="1" showInputMessage="1" showErrorMessage="1" sqref="AE10:AE17">
      <formula1>0</formula1>
      <formula2>3000</formula2>
    </dataValidation>
  </dataValidations>
  <hyperlinks>
    <hyperlink ref="AG2" location="Q3_cont!A1" display="Seguinte"/>
    <hyperlink ref="AD2" location="Início!A1" display="Início"/>
    <hyperlink ref="AE2:AF2" location="'Q2'!A1" display="Anterior"/>
  </hyperlinks>
  <printOptions horizontalCentered="1"/>
  <pageMargins left="0.25" right="0.25" top="0.75" bottom="0.75" header="0.3" footer="0.3"/>
  <pageSetup paperSize="8" scale="52" fitToHeight="0" orientation="landscape" r:id="rId1"/>
  <headerFooter>
    <oddHeader>&amp;C&amp;"Calibri,Negrito"&amp;16Relatório TEIP 2016/2017 - Parte II</oddHeader>
    <oddFooter>&amp;RPág.&amp;P de &amp;N da secção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pageSetUpPr fitToPage="1"/>
  </sheetPr>
  <dimension ref="A1:CF32"/>
  <sheetViews>
    <sheetView showGridLines="0" tabSelected="1" topLeftCell="A19" workbookViewId="0">
      <selection activeCell="A19" sqref="A19:H19"/>
    </sheetView>
  </sheetViews>
  <sheetFormatPr defaultRowHeight="12.75" x14ac:dyDescent="0.2"/>
  <cols>
    <col min="1" max="1" width="3.85546875" customWidth="1"/>
    <col min="2" max="8" width="13.42578125" customWidth="1"/>
    <col min="9" max="9" width="3.85546875" customWidth="1"/>
  </cols>
  <sheetData>
    <row r="1" spans="1:84" s="11" customFormat="1" ht="30" customHeight="1" x14ac:dyDescent="0.2">
      <c r="A1" s="407" t="str">
        <f>IF(Início!B6&lt;&gt;"",Início!B6,"")</f>
        <v>Agrupamento de Escolas de Pedome</v>
      </c>
      <c r="B1" s="407"/>
      <c r="C1" s="408"/>
      <c r="D1" s="408"/>
      <c r="E1" s="408"/>
      <c r="F1" s="408"/>
      <c r="G1" s="408"/>
      <c r="H1" s="19">
        <f>IF(Início!G5&gt;0,Início!G5,"")</f>
        <v>312179</v>
      </c>
      <c r="I1" s="18"/>
      <c r="J1" s="12"/>
    </row>
    <row r="2" spans="1:84" x14ac:dyDescent="0.2">
      <c r="F2" s="47" t="s">
        <v>1</v>
      </c>
      <c r="G2" s="47" t="s">
        <v>3</v>
      </c>
      <c r="H2" s="47" t="s">
        <v>2</v>
      </c>
      <c r="I2" s="22"/>
      <c r="J2" s="22"/>
    </row>
    <row r="3" spans="1:84" ht="34.5" customHeight="1" x14ac:dyDescent="0.25">
      <c r="A3" s="400" t="s">
        <v>374</v>
      </c>
      <c r="B3" s="400"/>
      <c r="C3" s="404"/>
      <c r="D3" s="404"/>
      <c r="E3" s="404"/>
      <c r="F3" s="404"/>
      <c r="G3" s="404"/>
      <c r="H3" s="404"/>
      <c r="I3" s="404"/>
    </row>
    <row r="4" spans="1:84" ht="9" customHeight="1" x14ac:dyDescent="0.2">
      <c r="C4" s="3"/>
      <c r="D4" s="3"/>
      <c r="E4" s="3"/>
      <c r="F4" s="3"/>
      <c r="G4" s="3"/>
      <c r="H4" s="3"/>
    </row>
    <row r="5" spans="1:84" s="280" customFormat="1" ht="21.75" customHeight="1" x14ac:dyDescent="0.2">
      <c r="A5" s="279"/>
      <c r="B5" s="279"/>
      <c r="C5" s="281" t="s">
        <v>373</v>
      </c>
      <c r="D5" s="281" t="s">
        <v>369</v>
      </c>
      <c r="E5" s="281" t="s">
        <v>370</v>
      </c>
      <c r="F5" s="281" t="s">
        <v>371</v>
      </c>
      <c r="G5" s="281" t="s">
        <v>372</v>
      </c>
      <c r="H5" s="279"/>
      <c r="I5" s="279"/>
    </row>
    <row r="6" spans="1:84" ht="21.75" customHeight="1" x14ac:dyDescent="0.2">
      <c r="C6" s="272" t="s">
        <v>312</v>
      </c>
      <c r="D6" s="272" t="s">
        <v>312</v>
      </c>
      <c r="E6" s="272" t="s">
        <v>312</v>
      </c>
      <c r="F6" s="272" t="s">
        <v>312</v>
      </c>
      <c r="G6" s="272"/>
      <c r="H6" s="3"/>
    </row>
    <row r="7" spans="1:84" ht="9" customHeight="1" x14ac:dyDescent="0.2">
      <c r="C7" s="3"/>
      <c r="D7" s="3"/>
      <c r="E7" s="3"/>
      <c r="F7" s="3"/>
      <c r="G7" s="3"/>
      <c r="H7" s="3"/>
    </row>
    <row r="8" spans="1:84" ht="34.5" customHeight="1" x14ac:dyDescent="0.25">
      <c r="A8" s="400" t="s">
        <v>375</v>
      </c>
      <c r="B8" s="400"/>
      <c r="C8" s="404"/>
      <c r="D8" s="404"/>
      <c r="E8" s="404"/>
      <c r="F8" s="404"/>
      <c r="G8" s="404"/>
      <c r="H8" s="404"/>
      <c r="I8" s="404"/>
    </row>
    <row r="9" spans="1:84" ht="9" customHeight="1" x14ac:dyDescent="0.2">
      <c r="C9" s="3"/>
      <c r="D9" s="3"/>
      <c r="E9" s="3"/>
      <c r="F9" s="3"/>
      <c r="G9" s="3"/>
      <c r="H9" s="3"/>
    </row>
    <row r="10" spans="1:84" s="280" customFormat="1" ht="21.75" customHeight="1" x14ac:dyDescent="0.2">
      <c r="C10" s="279"/>
      <c r="D10" s="281" t="s">
        <v>373</v>
      </c>
      <c r="E10" s="281" t="s">
        <v>369</v>
      </c>
      <c r="F10" s="281" t="s">
        <v>370</v>
      </c>
      <c r="G10" s="281" t="s">
        <v>371</v>
      </c>
      <c r="H10" s="281" t="s">
        <v>372</v>
      </c>
      <c r="I10" s="279"/>
      <c r="J10" s="279"/>
    </row>
    <row r="11" spans="1:84" s="4" customFormat="1" ht="38.25" customHeight="1" x14ac:dyDescent="0.2">
      <c r="B11" s="409" t="s">
        <v>376</v>
      </c>
      <c r="C11" s="410"/>
      <c r="D11" s="272"/>
      <c r="E11" s="272"/>
      <c r="F11" s="272"/>
      <c r="G11" s="272"/>
      <c r="H11" s="272"/>
      <c r="I11" s="282"/>
    </row>
    <row r="12" spans="1:84" s="4" customFormat="1" ht="38.25" customHeight="1" x14ac:dyDescent="0.2">
      <c r="B12" s="409" t="s">
        <v>377</v>
      </c>
      <c r="C12" s="410"/>
      <c r="D12" s="272" t="s">
        <v>493</v>
      </c>
      <c r="E12" s="272" t="s">
        <v>493</v>
      </c>
      <c r="F12" s="272" t="s">
        <v>493</v>
      </c>
      <c r="G12" s="272" t="s">
        <v>493</v>
      </c>
      <c r="H12" s="272"/>
      <c r="I12" s="282"/>
    </row>
    <row r="13" spans="1:84" s="4" customFormat="1" ht="38.25" customHeight="1" x14ac:dyDescent="0.2">
      <c r="B13" s="409" t="s">
        <v>378</v>
      </c>
      <c r="C13" s="410"/>
      <c r="D13" s="272"/>
      <c r="E13" s="272"/>
      <c r="F13" s="272"/>
      <c r="G13" s="272"/>
      <c r="H13" s="272"/>
      <c r="I13" s="282"/>
    </row>
    <row r="14" spans="1:84" s="284" customFormat="1" ht="84.75" customHeight="1" x14ac:dyDescent="0.2">
      <c r="B14" s="409" t="s">
        <v>379</v>
      </c>
      <c r="C14" s="410"/>
      <c r="D14" s="285"/>
      <c r="E14" s="285"/>
      <c r="F14" s="285"/>
      <c r="G14" s="285"/>
      <c r="H14" s="285"/>
      <c r="I14" s="283"/>
    </row>
    <row r="16" spans="1:84" s="46" customFormat="1" ht="34.5" customHeight="1" x14ac:dyDescent="0.25">
      <c r="A16" s="400" t="s">
        <v>403</v>
      </c>
      <c r="B16" s="404"/>
      <c r="C16" s="404"/>
      <c r="D16" s="404"/>
      <c r="E16" s="404"/>
      <c r="F16" s="405"/>
      <c r="G16" s="406"/>
      <c r="H16" s="272" t="s">
        <v>311</v>
      </c>
      <c r="I16" s="110"/>
      <c r="J16" s="94"/>
      <c r="K16" s="143"/>
      <c r="L16" s="143"/>
      <c r="M16" s="143"/>
      <c r="N16" s="143"/>
      <c r="O16" s="143"/>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row>
    <row r="17" spans="1:84" s="35" customFormat="1" ht="7.5" customHeight="1" x14ac:dyDescent="0.2">
      <c r="A17" s="224"/>
      <c r="B17" s="217"/>
      <c r="C17" s="217"/>
      <c r="D17" s="217"/>
      <c r="E17" s="271"/>
      <c r="F17" s="271"/>
      <c r="G17" s="271"/>
    </row>
    <row r="18" spans="1:84" s="46" customFormat="1" ht="29.25" customHeight="1" x14ac:dyDescent="0.2">
      <c r="A18" s="394" t="s">
        <v>402</v>
      </c>
      <c r="B18" s="394"/>
      <c r="C18" s="394"/>
      <c r="D18" s="394"/>
      <c r="E18" s="394"/>
      <c r="F18" s="394"/>
      <c r="G18" s="394"/>
      <c r="H18" s="394"/>
      <c r="I18" s="110"/>
      <c r="J18" s="94"/>
      <c r="K18" s="143"/>
      <c r="L18" s="143"/>
      <c r="M18" s="143"/>
      <c r="N18" s="143"/>
      <c r="O18" s="143"/>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row>
    <row r="19" spans="1:84" ht="171" customHeight="1" x14ac:dyDescent="0.2">
      <c r="A19" s="395" t="s">
        <v>553</v>
      </c>
      <c r="B19" s="396"/>
      <c r="C19" s="396"/>
      <c r="D19" s="396"/>
      <c r="E19" s="396"/>
      <c r="F19" s="396"/>
      <c r="G19" s="396"/>
      <c r="H19" s="397"/>
    </row>
    <row r="21" spans="1:84" s="45" customFormat="1" ht="43.5" customHeight="1" x14ac:dyDescent="0.2">
      <c r="A21" s="400" t="s">
        <v>439</v>
      </c>
      <c r="B21" s="401"/>
      <c r="C21" s="401"/>
      <c r="D21" s="401"/>
      <c r="E21" s="401"/>
      <c r="F21" s="402"/>
      <c r="G21" s="403"/>
      <c r="H21" s="403"/>
      <c r="I21" s="94"/>
      <c r="J21" s="94"/>
      <c r="K21" s="141"/>
      <c r="L21" s="141"/>
      <c r="M21" s="141"/>
      <c r="N21" s="141"/>
      <c r="O21" s="141"/>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row>
    <row r="22" spans="1:84" s="51" customFormat="1" ht="18" customHeight="1" x14ac:dyDescent="0.2">
      <c r="A22" s="398" t="s">
        <v>431</v>
      </c>
      <c r="B22" s="399"/>
      <c r="C22" s="399"/>
      <c r="D22" s="399"/>
      <c r="E22" s="399"/>
      <c r="F22" s="399"/>
      <c r="G22" s="399"/>
      <c r="H22" s="293" t="s">
        <v>311</v>
      </c>
      <c r="I22" s="108"/>
      <c r="J22" s="108"/>
      <c r="K22" s="294"/>
      <c r="L22" s="294"/>
      <c r="M22" s="294"/>
      <c r="N22" s="294"/>
      <c r="O22" s="294"/>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row>
    <row r="23" spans="1:84" s="51" customFormat="1" ht="18" customHeight="1" x14ac:dyDescent="0.2">
      <c r="A23" s="398" t="s">
        <v>432</v>
      </c>
      <c r="B23" s="399"/>
      <c r="C23" s="399"/>
      <c r="D23" s="399"/>
      <c r="E23" s="399"/>
      <c r="F23" s="399"/>
      <c r="G23" s="399"/>
      <c r="H23" s="293" t="s">
        <v>311</v>
      </c>
      <c r="I23" s="108"/>
      <c r="J23" s="108"/>
      <c r="K23" s="294"/>
      <c r="L23" s="294"/>
      <c r="M23" s="294"/>
      <c r="N23" s="294"/>
      <c r="O23" s="294"/>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row>
    <row r="24" spans="1:84" s="51" customFormat="1" ht="18" customHeight="1" x14ac:dyDescent="0.2">
      <c r="A24" s="398" t="s">
        <v>433</v>
      </c>
      <c r="B24" s="399"/>
      <c r="C24" s="399"/>
      <c r="D24" s="399"/>
      <c r="E24" s="399"/>
      <c r="F24" s="399"/>
      <c r="G24" s="399"/>
      <c r="H24" s="293" t="s">
        <v>311</v>
      </c>
      <c r="I24" s="108"/>
      <c r="J24" s="108"/>
      <c r="K24" s="294"/>
      <c r="L24" s="294"/>
      <c r="M24" s="294"/>
      <c r="N24" s="294"/>
      <c r="O24" s="294"/>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row>
    <row r="25" spans="1:84" s="51" customFormat="1" ht="18" customHeight="1" x14ac:dyDescent="0.2">
      <c r="A25" s="398" t="s">
        <v>434</v>
      </c>
      <c r="B25" s="399"/>
      <c r="C25" s="399"/>
      <c r="D25" s="399"/>
      <c r="E25" s="399"/>
      <c r="F25" s="399"/>
      <c r="G25" s="399"/>
      <c r="H25" s="293" t="s">
        <v>311</v>
      </c>
      <c r="I25" s="108"/>
      <c r="J25" s="108"/>
      <c r="K25" s="294"/>
      <c r="L25" s="294"/>
      <c r="M25" s="294"/>
      <c r="N25" s="294"/>
      <c r="O25" s="294"/>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row>
    <row r="26" spans="1:84" s="51" customFormat="1" ht="18" customHeight="1" x14ac:dyDescent="0.2">
      <c r="A26" s="398" t="s">
        <v>435</v>
      </c>
      <c r="B26" s="399"/>
      <c r="C26" s="399"/>
      <c r="D26" s="399"/>
      <c r="E26" s="399"/>
      <c r="F26" s="399"/>
      <c r="G26" s="399"/>
      <c r="H26" s="293" t="s">
        <v>311</v>
      </c>
      <c r="I26" s="108"/>
      <c r="J26" s="108"/>
      <c r="K26" s="294"/>
      <c r="L26" s="294"/>
      <c r="M26" s="294"/>
      <c r="N26" s="294"/>
      <c r="O26" s="294"/>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row>
    <row r="27" spans="1:84" s="51" customFormat="1" ht="18" customHeight="1" x14ac:dyDescent="0.2">
      <c r="A27" s="398" t="s">
        <v>436</v>
      </c>
      <c r="B27" s="399"/>
      <c r="C27" s="399"/>
      <c r="D27" s="399"/>
      <c r="E27" s="399"/>
      <c r="F27" s="399"/>
      <c r="G27" s="399"/>
      <c r="H27" s="293" t="s">
        <v>311</v>
      </c>
      <c r="I27" s="108"/>
      <c r="J27" s="108"/>
      <c r="K27" s="294"/>
      <c r="L27" s="294"/>
      <c r="M27" s="294"/>
      <c r="N27" s="294"/>
      <c r="O27" s="294"/>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row>
    <row r="28" spans="1:84" s="51" customFormat="1" ht="18" customHeight="1" x14ac:dyDescent="0.2">
      <c r="A28" s="398" t="s">
        <v>437</v>
      </c>
      <c r="B28" s="399"/>
      <c r="C28" s="399"/>
      <c r="D28" s="399"/>
      <c r="E28" s="399"/>
      <c r="F28" s="399"/>
      <c r="G28" s="399"/>
      <c r="H28" s="293" t="s">
        <v>311</v>
      </c>
      <c r="I28" s="108"/>
      <c r="J28" s="108"/>
      <c r="K28" s="294"/>
      <c r="L28" s="294"/>
      <c r="M28" s="294"/>
      <c r="N28" s="294"/>
      <c r="O28" s="294"/>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row>
    <row r="29" spans="1:84" s="51" customFormat="1" ht="18" customHeight="1" x14ac:dyDescent="0.2">
      <c r="A29" s="398" t="s">
        <v>438</v>
      </c>
      <c r="B29" s="399"/>
      <c r="C29" s="399"/>
      <c r="D29" s="399"/>
      <c r="E29" s="399"/>
      <c r="F29" s="399"/>
      <c r="G29" s="399"/>
      <c r="H29" s="293" t="s">
        <v>311</v>
      </c>
      <c r="I29" s="108"/>
      <c r="J29" s="108"/>
      <c r="K29" s="294"/>
      <c r="L29" s="294"/>
      <c r="M29" s="294"/>
      <c r="N29" s="294"/>
      <c r="O29" s="294"/>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row>
    <row r="30" spans="1:84" s="35" customFormat="1" ht="7.5" customHeight="1" x14ac:dyDescent="0.2">
      <c r="A30" s="224"/>
      <c r="B30" s="217"/>
      <c r="C30" s="217"/>
      <c r="D30" s="217"/>
      <c r="E30" s="292"/>
      <c r="F30" s="292"/>
      <c r="G30" s="292"/>
    </row>
    <row r="31" spans="1:84" s="46" customFormat="1" ht="29.25" customHeight="1" x14ac:dyDescent="0.2">
      <c r="A31" s="394" t="s">
        <v>402</v>
      </c>
      <c r="B31" s="394"/>
      <c r="C31" s="394"/>
      <c r="D31" s="394"/>
      <c r="E31" s="394"/>
      <c r="F31" s="394"/>
      <c r="G31" s="394"/>
      <c r="H31" s="394"/>
      <c r="I31" s="110"/>
      <c r="J31" s="94"/>
      <c r="K31" s="143"/>
      <c r="L31" s="143"/>
      <c r="M31" s="143"/>
      <c r="N31" s="143"/>
      <c r="O31" s="143"/>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row>
    <row r="32" spans="1:84" ht="171" customHeight="1" x14ac:dyDescent="0.2">
      <c r="A32" s="395" t="s">
        <v>552</v>
      </c>
      <c r="B32" s="396"/>
      <c r="C32" s="396"/>
      <c r="D32" s="396"/>
      <c r="E32" s="396"/>
      <c r="F32" s="396"/>
      <c r="G32" s="396"/>
      <c r="H32" s="397"/>
    </row>
  </sheetData>
  <sheetProtection password="DC9F" sheet="1" objects="1" scenarios="1" formatRows="0"/>
  <mergeCells count="21">
    <mergeCell ref="A21:H21"/>
    <mergeCell ref="A18:H18"/>
    <mergeCell ref="A19:H19"/>
    <mergeCell ref="A16:G16"/>
    <mergeCell ref="A1:G1"/>
    <mergeCell ref="A3:I3"/>
    <mergeCell ref="B11:C11"/>
    <mergeCell ref="B12:C12"/>
    <mergeCell ref="B13:C13"/>
    <mergeCell ref="B14:C14"/>
    <mergeCell ref="A8:I8"/>
    <mergeCell ref="A31:H31"/>
    <mergeCell ref="A32:H32"/>
    <mergeCell ref="A22:G22"/>
    <mergeCell ref="A29:G29"/>
    <mergeCell ref="A27:G27"/>
    <mergeCell ref="A26:G26"/>
    <mergeCell ref="A25:G25"/>
    <mergeCell ref="A24:G24"/>
    <mergeCell ref="A23:G23"/>
    <mergeCell ref="A28:G28"/>
  </mergeCells>
  <dataValidations count="2">
    <dataValidation type="list" allowBlank="1" showInputMessage="1" showErrorMessage="1" sqref="C6:G6 H16 H22:H29">
      <formula1>"Sim,Não"</formula1>
    </dataValidation>
    <dataValidation type="list" allowBlank="1" showInputMessage="1" showErrorMessage="1" sqref="D11:H13">
      <formula1>"X"</formula1>
    </dataValidation>
  </dataValidations>
  <hyperlinks>
    <hyperlink ref="F2" location="Início!A1" display="Início"/>
    <hyperlink ref="G2" location="'Q3'!A1" display="Anterior"/>
    <hyperlink ref="H2" location="'Q4'!A1" display="Seguinte"/>
  </hyperlinks>
  <printOptions horizontalCentered="1"/>
  <pageMargins left="0.25" right="0.25" top="0.75" bottom="0.75" header="0.3" footer="0.3"/>
  <pageSetup paperSize="9" scale="99" fitToHeight="0" orientation="portrait" r:id="rId1"/>
  <headerFooter>
    <oddHeader>&amp;C&amp;"Calibri,Negrito"&amp;16Relatório TEIP 2016/2017</oddHeader>
    <oddFooter>&amp;RPág.&amp;P de &amp;N da secção 9</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0">
    <pageSetUpPr fitToPage="1"/>
  </sheetPr>
  <dimension ref="A1:AA40"/>
  <sheetViews>
    <sheetView showGridLines="0" topLeftCell="A37" zoomScale="115" zoomScaleNormal="115" workbookViewId="0">
      <selection activeCell="G30" sqref="G30"/>
    </sheetView>
  </sheetViews>
  <sheetFormatPr defaultRowHeight="12.75" x14ac:dyDescent="0.2"/>
  <cols>
    <col min="1" max="1" width="1.140625" style="165" customWidth="1"/>
    <col min="2" max="2" width="24.5703125" style="165" customWidth="1"/>
    <col min="3" max="6" width="10" style="165" customWidth="1"/>
    <col min="7" max="7" width="11.85546875" style="165" customWidth="1"/>
    <col min="8" max="9" width="26" style="165" customWidth="1"/>
    <col min="10" max="10" width="11.5703125" style="165" customWidth="1"/>
    <col min="11" max="11" width="15.85546875" style="165" customWidth="1"/>
    <col min="12" max="26" width="4.42578125" style="165" hidden="1" customWidth="1"/>
    <col min="27" max="16384" width="9.140625" style="165"/>
  </cols>
  <sheetData>
    <row r="1" spans="1:26" s="21" customFormat="1" ht="30" customHeight="1" x14ac:dyDescent="0.2">
      <c r="A1" s="212" t="str">
        <f>IF(Início!B6&lt;&gt;"",Início!B6,"")</f>
        <v>Agrupamento de Escolas de Pedome</v>
      </c>
      <c r="B1" s="163"/>
      <c r="C1" s="164"/>
      <c r="D1" s="164"/>
      <c r="E1" s="164"/>
      <c r="F1" s="164"/>
      <c r="G1" s="164"/>
      <c r="H1" s="163"/>
      <c r="I1" s="163"/>
      <c r="J1" s="422">
        <f>IF(Início!G5&gt;0,Início!G5,"")</f>
        <v>312179</v>
      </c>
      <c r="K1" s="422"/>
    </row>
    <row r="2" spans="1:26" x14ac:dyDescent="0.2">
      <c r="I2" s="166" t="s">
        <v>1</v>
      </c>
      <c r="J2" s="55" t="s">
        <v>3</v>
      </c>
      <c r="K2" s="55" t="s">
        <v>2</v>
      </c>
    </row>
    <row r="3" spans="1:26" ht="25.5" customHeight="1" x14ac:dyDescent="0.2">
      <c r="A3" s="423" t="s">
        <v>268</v>
      </c>
      <c r="B3" s="423"/>
      <c r="C3" s="423"/>
      <c r="D3" s="423"/>
      <c r="E3" s="423"/>
      <c r="F3" s="423"/>
      <c r="G3" s="423"/>
      <c r="H3" s="423"/>
      <c r="I3" s="423"/>
      <c r="J3" s="167"/>
      <c r="K3" s="167"/>
    </row>
    <row r="4" spans="1:26" ht="7.5" customHeight="1" x14ac:dyDescent="0.2">
      <c r="A4" s="168"/>
      <c r="B4" s="168"/>
      <c r="C4" s="168"/>
      <c r="D4" s="168"/>
      <c r="E4" s="168"/>
      <c r="F4" s="168"/>
      <c r="G4" s="168"/>
      <c r="H4" s="168"/>
    </row>
    <row r="5" spans="1:26" ht="20.25" customHeight="1" x14ac:dyDescent="0.2">
      <c r="B5" s="426" t="s">
        <v>411</v>
      </c>
      <c r="C5" s="428" t="s">
        <v>232</v>
      </c>
      <c r="D5" s="429"/>
      <c r="E5" s="429"/>
      <c r="F5" s="430"/>
      <c r="G5" s="426" t="s">
        <v>272</v>
      </c>
      <c r="H5" s="431" t="s">
        <v>407</v>
      </c>
      <c r="I5" s="431" t="s">
        <v>408</v>
      </c>
      <c r="J5" s="431" t="s">
        <v>409</v>
      </c>
      <c r="K5" s="431" t="s">
        <v>236</v>
      </c>
    </row>
    <row r="6" spans="1:26" ht="126" customHeight="1" x14ac:dyDescent="0.2">
      <c r="B6" s="427"/>
      <c r="C6" s="170" t="s">
        <v>237</v>
      </c>
      <c r="D6" s="170" t="s">
        <v>238</v>
      </c>
      <c r="E6" s="170" t="s">
        <v>239</v>
      </c>
      <c r="F6" s="170" t="s">
        <v>240</v>
      </c>
      <c r="G6" s="427"/>
      <c r="H6" s="431"/>
      <c r="I6" s="431"/>
      <c r="J6" s="431"/>
      <c r="K6" s="431"/>
    </row>
    <row r="7" spans="1:26" s="288" customFormat="1" ht="37.5" customHeight="1" x14ac:dyDescent="0.2">
      <c r="B7" s="298" t="s">
        <v>322</v>
      </c>
      <c r="C7" s="309" t="s">
        <v>493</v>
      </c>
      <c r="D7" s="309" t="s">
        <v>78</v>
      </c>
      <c r="E7" s="309" t="s">
        <v>78</v>
      </c>
      <c r="F7" s="309" t="s">
        <v>78</v>
      </c>
      <c r="G7" s="299" t="s">
        <v>457</v>
      </c>
      <c r="H7" s="300" t="s">
        <v>458</v>
      </c>
      <c r="I7" s="300" t="s">
        <v>532</v>
      </c>
      <c r="J7" s="299" t="s">
        <v>453</v>
      </c>
      <c r="K7" s="299" t="s">
        <v>312</v>
      </c>
      <c r="L7" s="289" t="b">
        <v>0</v>
      </c>
      <c r="M7" s="289" t="b">
        <v>0</v>
      </c>
      <c r="N7" s="289" t="b">
        <v>0</v>
      </c>
      <c r="O7" s="289" t="b">
        <v>0</v>
      </c>
      <c r="P7" s="289">
        <v>1</v>
      </c>
      <c r="Q7" s="289">
        <v>6</v>
      </c>
      <c r="R7" s="289">
        <v>7</v>
      </c>
      <c r="S7" s="289">
        <v>8</v>
      </c>
      <c r="T7" s="289">
        <v>9</v>
      </c>
      <c r="U7" s="289">
        <v>10</v>
      </c>
      <c r="V7" s="289">
        <v>11</v>
      </c>
      <c r="W7" s="289">
        <v>12</v>
      </c>
      <c r="X7" s="289">
        <v>13</v>
      </c>
      <c r="Y7" s="289">
        <v>14</v>
      </c>
      <c r="Z7" s="289">
        <v>15</v>
      </c>
    </row>
    <row r="8" spans="1:26" s="288" customFormat="1" ht="37.5" customHeight="1" x14ac:dyDescent="0.2">
      <c r="B8" s="298" t="s">
        <v>459</v>
      </c>
      <c r="C8" s="309" t="s">
        <v>78</v>
      </c>
      <c r="D8" s="309" t="s">
        <v>78</v>
      </c>
      <c r="E8" s="309" t="s">
        <v>78</v>
      </c>
      <c r="F8" s="309" t="s">
        <v>493</v>
      </c>
      <c r="G8" s="299" t="s">
        <v>454</v>
      </c>
      <c r="H8" s="300" t="s">
        <v>460</v>
      </c>
      <c r="I8" s="300" t="s">
        <v>461</v>
      </c>
      <c r="J8" s="299" t="s">
        <v>453</v>
      </c>
      <c r="K8" s="299" t="s">
        <v>312</v>
      </c>
      <c r="L8" s="289" t="b">
        <v>0</v>
      </c>
      <c r="M8" s="289" t="b">
        <v>0</v>
      </c>
      <c r="N8" s="289" t="b">
        <v>0</v>
      </c>
      <c r="O8" s="290" t="b">
        <v>0</v>
      </c>
      <c r="P8" s="290">
        <v>2</v>
      </c>
      <c r="Q8" s="290"/>
      <c r="R8" s="290"/>
      <c r="S8" s="290"/>
      <c r="T8" s="290"/>
      <c r="U8" s="290"/>
      <c r="V8" s="290"/>
      <c r="W8" s="290"/>
      <c r="X8" s="290"/>
      <c r="Y8" s="290"/>
      <c r="Z8" s="290"/>
    </row>
    <row r="9" spans="1:26" s="288" customFormat="1" ht="37.5" customHeight="1" x14ac:dyDescent="0.2">
      <c r="B9" s="298" t="s">
        <v>462</v>
      </c>
      <c r="C9" s="309" t="s">
        <v>493</v>
      </c>
      <c r="D9" s="309" t="s">
        <v>78</v>
      </c>
      <c r="E9" s="309" t="s">
        <v>78</v>
      </c>
      <c r="F9" s="309" t="s">
        <v>78</v>
      </c>
      <c r="G9" s="299" t="s">
        <v>454</v>
      </c>
      <c r="H9" s="300" t="s">
        <v>533</v>
      </c>
      <c r="I9" s="300" t="s">
        <v>463</v>
      </c>
      <c r="J9" s="299" t="s">
        <v>453</v>
      </c>
      <c r="K9" s="299" t="s">
        <v>312</v>
      </c>
      <c r="L9" s="289" t="b">
        <v>0</v>
      </c>
      <c r="M9" s="289" t="b">
        <v>0</v>
      </c>
      <c r="N9" s="289" t="b">
        <v>0</v>
      </c>
      <c r="O9" s="289" t="b">
        <v>0</v>
      </c>
      <c r="P9" s="289">
        <v>3</v>
      </c>
      <c r="Q9" s="289"/>
      <c r="R9" s="289"/>
      <c r="S9" s="289"/>
      <c r="T9" s="289"/>
      <c r="U9" s="289"/>
      <c r="V9" s="289"/>
      <c r="W9" s="289"/>
      <c r="X9" s="289"/>
      <c r="Y9" s="289"/>
      <c r="Z9" s="289"/>
    </row>
    <row r="10" spans="1:26" s="288" customFormat="1" ht="37.5" customHeight="1" x14ac:dyDescent="0.2">
      <c r="B10" s="298" t="s">
        <v>464</v>
      </c>
      <c r="C10" s="309" t="s">
        <v>535</v>
      </c>
      <c r="D10" s="309" t="s">
        <v>78</v>
      </c>
      <c r="E10" s="309" t="s">
        <v>78</v>
      </c>
      <c r="F10" s="309"/>
      <c r="G10" s="299" t="s">
        <v>454</v>
      </c>
      <c r="H10" s="300" t="s">
        <v>534</v>
      </c>
      <c r="I10" s="300" t="s">
        <v>532</v>
      </c>
      <c r="J10" s="299" t="s">
        <v>453</v>
      </c>
      <c r="K10" s="299" t="s">
        <v>312</v>
      </c>
      <c r="L10" s="289" t="b">
        <v>0</v>
      </c>
      <c r="M10" s="289" t="b">
        <v>0</v>
      </c>
      <c r="N10" s="289" t="b">
        <v>0</v>
      </c>
      <c r="O10" s="289" t="b">
        <v>0</v>
      </c>
      <c r="P10" s="289">
        <v>4</v>
      </c>
      <c r="Q10" s="289"/>
      <c r="R10" s="289"/>
      <c r="S10" s="289"/>
      <c r="T10" s="289"/>
      <c r="U10" s="289"/>
      <c r="V10" s="289"/>
      <c r="W10" s="289"/>
      <c r="X10" s="289"/>
      <c r="Y10" s="289"/>
      <c r="Z10" s="289"/>
    </row>
    <row r="11" spans="1:26" s="288" customFormat="1" ht="37.5" customHeight="1" x14ac:dyDescent="0.2">
      <c r="B11" s="298" t="s">
        <v>456</v>
      </c>
      <c r="C11" s="309" t="s">
        <v>78</v>
      </c>
      <c r="D11" s="309" t="s">
        <v>78</v>
      </c>
      <c r="E11" s="309" t="s">
        <v>78</v>
      </c>
      <c r="F11" s="309" t="s">
        <v>535</v>
      </c>
      <c r="G11" s="299" t="s">
        <v>454</v>
      </c>
      <c r="H11" s="300" t="s">
        <v>536</v>
      </c>
      <c r="I11" s="300" t="s">
        <v>537</v>
      </c>
      <c r="J11" s="299" t="s">
        <v>455</v>
      </c>
      <c r="K11" s="299" t="s">
        <v>312</v>
      </c>
      <c r="L11" s="289" t="b">
        <v>0</v>
      </c>
      <c r="M11" s="289" t="b">
        <v>0</v>
      </c>
      <c r="N11" s="289" t="b">
        <v>0</v>
      </c>
      <c r="O11" s="289" t="b">
        <v>0</v>
      </c>
      <c r="P11" s="290">
        <v>5</v>
      </c>
      <c r="Q11" s="290"/>
      <c r="R11" s="290"/>
      <c r="S11" s="290"/>
      <c r="T11" s="290"/>
      <c r="U11" s="290"/>
      <c r="V11" s="290"/>
      <c r="W11" s="290"/>
      <c r="X11" s="290"/>
      <c r="Y11" s="290"/>
      <c r="Z11" s="290"/>
    </row>
    <row r="12" spans="1:26" s="288" customFormat="1" ht="37.5" customHeight="1" x14ac:dyDescent="0.2">
      <c r="B12" s="298" t="s">
        <v>465</v>
      </c>
      <c r="C12" s="309" t="s">
        <v>493</v>
      </c>
      <c r="D12" s="309" t="s">
        <v>78</v>
      </c>
      <c r="E12" s="309" t="s">
        <v>78</v>
      </c>
      <c r="F12" s="309" t="s">
        <v>493</v>
      </c>
      <c r="G12" s="299" t="s">
        <v>452</v>
      </c>
      <c r="H12" s="300" t="s">
        <v>538</v>
      </c>
      <c r="I12" s="300" t="s">
        <v>466</v>
      </c>
      <c r="J12" s="299" t="s">
        <v>453</v>
      </c>
      <c r="K12" s="299" t="s">
        <v>312</v>
      </c>
      <c r="L12" s="289" t="b">
        <v>0</v>
      </c>
      <c r="M12" s="289" t="b">
        <v>0</v>
      </c>
      <c r="N12" s="289" t="b">
        <v>0</v>
      </c>
      <c r="O12" s="289" t="b">
        <v>0</v>
      </c>
      <c r="P12" s="289">
        <v>6</v>
      </c>
      <c r="Q12" s="289"/>
      <c r="R12" s="289"/>
      <c r="S12" s="289"/>
      <c r="T12" s="289"/>
      <c r="U12" s="289"/>
      <c r="V12" s="289"/>
      <c r="W12" s="289"/>
      <c r="X12" s="289"/>
      <c r="Y12" s="289"/>
      <c r="Z12" s="289"/>
    </row>
    <row r="13" spans="1:26" s="288" customFormat="1" ht="37.5" customHeight="1" x14ac:dyDescent="0.2">
      <c r="B13" s="298" t="s">
        <v>467</v>
      </c>
      <c r="C13" s="309" t="s">
        <v>78</v>
      </c>
      <c r="D13" s="309" t="s">
        <v>78</v>
      </c>
      <c r="E13" s="309" t="s">
        <v>78</v>
      </c>
      <c r="F13" s="309" t="s">
        <v>493</v>
      </c>
      <c r="G13" s="299" t="s">
        <v>454</v>
      </c>
      <c r="H13" s="300" t="s">
        <v>539</v>
      </c>
      <c r="I13" s="300" t="s">
        <v>468</v>
      </c>
      <c r="J13" s="299" t="s">
        <v>453</v>
      </c>
      <c r="K13" s="299" t="s">
        <v>312</v>
      </c>
      <c r="L13" s="289" t="b">
        <v>0</v>
      </c>
      <c r="M13" s="289" t="b">
        <v>0</v>
      </c>
      <c r="N13" s="289" t="b">
        <v>0</v>
      </c>
      <c r="O13" s="289" t="b">
        <v>0</v>
      </c>
      <c r="P13" s="289">
        <v>7</v>
      </c>
      <c r="Q13" s="289"/>
      <c r="R13" s="289"/>
      <c r="S13" s="289"/>
      <c r="T13" s="289"/>
      <c r="U13" s="289"/>
      <c r="V13" s="289"/>
      <c r="W13" s="289"/>
      <c r="X13" s="289"/>
      <c r="Y13" s="289"/>
      <c r="Z13" s="289"/>
    </row>
    <row r="14" spans="1:26" s="288" customFormat="1" ht="37.5" customHeight="1" x14ac:dyDescent="0.2">
      <c r="B14" s="298" t="s">
        <v>469</v>
      </c>
      <c r="C14" s="309" t="s">
        <v>78</v>
      </c>
      <c r="D14" s="309" t="s">
        <v>78</v>
      </c>
      <c r="E14" s="309" t="s">
        <v>78</v>
      </c>
      <c r="F14" s="309" t="s">
        <v>493</v>
      </c>
      <c r="G14" s="299" t="s">
        <v>454</v>
      </c>
      <c r="H14" s="300" t="s">
        <v>540</v>
      </c>
      <c r="I14" s="300" t="s">
        <v>541</v>
      </c>
      <c r="J14" s="299" t="s">
        <v>453</v>
      </c>
      <c r="K14" s="299" t="s">
        <v>312</v>
      </c>
      <c r="L14" s="289" t="b">
        <v>0</v>
      </c>
      <c r="M14" s="289" t="b">
        <v>0</v>
      </c>
      <c r="N14" s="289" t="b">
        <v>0</v>
      </c>
      <c r="O14" s="289" t="b">
        <v>0</v>
      </c>
      <c r="P14" s="290">
        <v>8</v>
      </c>
      <c r="Q14" s="290"/>
      <c r="R14" s="290"/>
      <c r="S14" s="290"/>
      <c r="T14" s="290"/>
      <c r="U14" s="290"/>
      <c r="V14" s="290"/>
      <c r="W14" s="290"/>
      <c r="X14" s="290"/>
      <c r="Y14" s="290"/>
      <c r="Z14" s="290"/>
    </row>
    <row r="15" spans="1:26" s="288" customFormat="1" ht="37.5" customHeight="1" x14ac:dyDescent="0.2">
      <c r="B15" s="298"/>
      <c r="C15" s="309" t="s">
        <v>78</v>
      </c>
      <c r="D15" s="309" t="s">
        <v>78</v>
      </c>
      <c r="E15" s="309" t="s">
        <v>78</v>
      </c>
      <c r="F15" s="309" t="s">
        <v>78</v>
      </c>
      <c r="G15" s="299"/>
      <c r="H15" s="300"/>
      <c r="I15" s="300"/>
      <c r="J15" s="299"/>
      <c r="K15" s="299"/>
      <c r="L15" s="289" t="b">
        <v>0</v>
      </c>
      <c r="M15" s="289" t="b">
        <v>0</v>
      </c>
      <c r="N15" s="289" t="b">
        <v>0</v>
      </c>
      <c r="O15" s="289" t="b">
        <v>0</v>
      </c>
      <c r="P15" s="289">
        <v>9</v>
      </c>
      <c r="Q15" s="289"/>
      <c r="R15" s="289"/>
      <c r="S15" s="289"/>
      <c r="T15" s="289"/>
      <c r="U15" s="289"/>
      <c r="V15" s="289"/>
      <c r="W15" s="289"/>
      <c r="X15" s="289"/>
      <c r="Y15" s="289"/>
      <c r="Z15" s="289"/>
    </row>
    <row r="16" spans="1:26" s="288" customFormat="1" ht="37.5" customHeight="1" x14ac:dyDescent="0.2">
      <c r="B16" s="298"/>
      <c r="C16" s="309" t="s">
        <v>78</v>
      </c>
      <c r="D16" s="309" t="s">
        <v>78</v>
      </c>
      <c r="E16" s="309" t="s">
        <v>78</v>
      </c>
      <c r="F16" s="309" t="s">
        <v>78</v>
      </c>
      <c r="G16" s="299"/>
      <c r="H16" s="300"/>
      <c r="I16" s="300"/>
      <c r="J16" s="299"/>
      <c r="K16" s="299"/>
      <c r="L16" s="289" t="b">
        <v>0</v>
      </c>
      <c r="M16" s="289" t="b">
        <v>0</v>
      </c>
      <c r="N16" s="289" t="b">
        <v>0</v>
      </c>
      <c r="O16" s="289" t="b">
        <v>0</v>
      </c>
      <c r="P16" s="289">
        <v>10</v>
      </c>
      <c r="Q16" s="289"/>
      <c r="R16" s="289"/>
      <c r="S16" s="289"/>
      <c r="T16" s="289"/>
      <c r="U16" s="289"/>
      <c r="V16" s="289"/>
      <c r="W16" s="289"/>
      <c r="X16" s="289"/>
      <c r="Y16" s="289"/>
      <c r="Z16" s="289"/>
    </row>
    <row r="17" spans="1:27" s="288" customFormat="1" ht="37.5" customHeight="1" x14ac:dyDescent="0.2">
      <c r="B17" s="298" t="s">
        <v>78</v>
      </c>
      <c r="C17" s="309" t="s">
        <v>78</v>
      </c>
      <c r="D17" s="309" t="s">
        <v>78</v>
      </c>
      <c r="E17" s="309" t="s">
        <v>78</v>
      </c>
      <c r="F17" s="309" t="s">
        <v>78</v>
      </c>
      <c r="G17" s="299" t="s">
        <v>78</v>
      </c>
      <c r="H17" s="300" t="s">
        <v>78</v>
      </c>
      <c r="I17" s="300" t="s">
        <v>78</v>
      </c>
      <c r="J17" s="299" t="s">
        <v>78</v>
      </c>
      <c r="K17" s="299" t="s">
        <v>78</v>
      </c>
      <c r="L17" s="289" t="b">
        <v>0</v>
      </c>
      <c r="M17" s="289" t="b">
        <v>0</v>
      </c>
      <c r="N17" s="289" t="b">
        <v>0</v>
      </c>
      <c r="O17" s="289" t="b">
        <v>0</v>
      </c>
      <c r="P17" s="290">
        <v>11</v>
      </c>
      <c r="Q17" s="290"/>
      <c r="R17" s="290"/>
      <c r="S17" s="290"/>
      <c r="T17" s="290"/>
      <c r="U17" s="290"/>
      <c r="V17" s="290"/>
      <c r="W17" s="290"/>
      <c r="X17" s="290"/>
      <c r="Y17" s="290"/>
      <c r="Z17" s="290"/>
    </row>
    <row r="18" spans="1:27" s="288" customFormat="1" ht="37.5" customHeight="1" x14ac:dyDescent="0.2">
      <c r="B18" s="298" t="s">
        <v>78</v>
      </c>
      <c r="C18" s="309" t="s">
        <v>78</v>
      </c>
      <c r="D18" s="309" t="s">
        <v>78</v>
      </c>
      <c r="E18" s="309" t="s">
        <v>78</v>
      </c>
      <c r="F18" s="309" t="s">
        <v>78</v>
      </c>
      <c r="G18" s="299" t="s">
        <v>78</v>
      </c>
      <c r="H18" s="300" t="s">
        <v>78</v>
      </c>
      <c r="I18" s="300" t="s">
        <v>78</v>
      </c>
      <c r="J18" s="299" t="s">
        <v>78</v>
      </c>
      <c r="K18" s="299" t="s">
        <v>78</v>
      </c>
      <c r="L18" s="289" t="b">
        <v>0</v>
      </c>
      <c r="M18" s="289" t="b">
        <v>0</v>
      </c>
      <c r="N18" s="289" t="b">
        <v>0</v>
      </c>
      <c r="O18" s="289" t="b">
        <v>0</v>
      </c>
      <c r="P18" s="289">
        <v>12</v>
      </c>
      <c r="Q18" s="289"/>
      <c r="R18" s="289"/>
      <c r="S18" s="289"/>
      <c r="T18" s="289"/>
      <c r="U18" s="289"/>
      <c r="V18" s="289"/>
      <c r="W18" s="289"/>
      <c r="X18" s="289"/>
      <c r="Y18" s="289"/>
      <c r="Z18" s="289"/>
    </row>
    <row r="19" spans="1:27" ht="7.5" customHeight="1" x14ac:dyDescent="0.2">
      <c r="A19" s="270"/>
      <c r="B19" s="270"/>
      <c r="C19" s="270"/>
      <c r="D19" s="270"/>
      <c r="E19" s="270"/>
      <c r="F19" s="270"/>
      <c r="G19" s="270"/>
      <c r="H19" s="270"/>
    </row>
    <row r="20" spans="1:27" ht="25.5" customHeight="1" x14ac:dyDescent="0.2">
      <c r="A20" s="424" t="s">
        <v>410</v>
      </c>
      <c r="B20" s="424"/>
      <c r="C20" s="424"/>
      <c r="D20" s="424"/>
      <c r="E20" s="424"/>
      <c r="F20" s="424"/>
      <c r="G20" s="424"/>
      <c r="H20" s="424"/>
      <c r="I20" s="424"/>
      <c r="J20" s="425"/>
      <c r="K20" s="169" t="s">
        <v>312</v>
      </c>
      <c r="AA20" s="297" t="str">
        <f>IF(K20="","Falta responder à questão 4.1.!","")</f>
        <v/>
      </c>
    </row>
    <row r="21" spans="1:27" ht="7.5" customHeight="1" x14ac:dyDescent="0.2">
      <c r="A21" s="168"/>
      <c r="B21" s="168"/>
      <c r="C21" s="168"/>
      <c r="D21" s="168"/>
      <c r="E21" s="168"/>
      <c r="F21" s="168"/>
      <c r="G21" s="168"/>
      <c r="H21" s="168"/>
    </row>
    <row r="22" spans="1:27" ht="25.5" customHeight="1" x14ac:dyDescent="0.2">
      <c r="A22" s="411" t="s">
        <v>293</v>
      </c>
      <c r="B22" s="411"/>
      <c r="C22" s="411"/>
      <c r="D22" s="411"/>
      <c r="E22" s="411"/>
      <c r="F22" s="411"/>
      <c r="G22" s="411"/>
      <c r="H22" s="411"/>
      <c r="I22" s="411"/>
      <c r="J22" s="411"/>
      <c r="K22" s="411"/>
    </row>
    <row r="23" spans="1:27" ht="3" customHeight="1" x14ac:dyDescent="0.2"/>
    <row r="24" spans="1:27" ht="20.25" customHeight="1" x14ac:dyDescent="0.2">
      <c r="B24" s="426" t="s">
        <v>231</v>
      </c>
      <c r="C24" s="428" t="s">
        <v>232</v>
      </c>
      <c r="D24" s="429"/>
      <c r="E24" s="429"/>
      <c r="F24" s="430"/>
      <c r="G24" s="426" t="s">
        <v>272</v>
      </c>
      <c r="H24" s="431" t="s">
        <v>233</v>
      </c>
      <c r="I24" s="431" t="s">
        <v>234</v>
      </c>
      <c r="J24" s="431" t="s">
        <v>235</v>
      </c>
      <c r="K24" s="431" t="s">
        <v>236</v>
      </c>
    </row>
    <row r="25" spans="1:27" ht="126" customHeight="1" x14ac:dyDescent="0.2">
      <c r="B25" s="427"/>
      <c r="C25" s="170" t="s">
        <v>237</v>
      </c>
      <c r="D25" s="170" t="s">
        <v>238</v>
      </c>
      <c r="E25" s="170" t="s">
        <v>239</v>
      </c>
      <c r="F25" s="170" t="s">
        <v>240</v>
      </c>
      <c r="G25" s="427"/>
      <c r="H25" s="431"/>
      <c r="I25" s="431"/>
      <c r="J25" s="431"/>
      <c r="K25" s="431"/>
    </row>
    <row r="26" spans="1:27" ht="43.5" customHeight="1" x14ac:dyDescent="0.2">
      <c r="B26" s="171"/>
      <c r="C26" s="172"/>
      <c r="D26" s="172"/>
      <c r="E26" s="172"/>
      <c r="F26" s="172"/>
      <c r="G26" s="173"/>
      <c r="H26" s="174"/>
      <c r="I26" s="296"/>
      <c r="J26" s="175"/>
      <c r="K26" s="176"/>
      <c r="L26" s="177" t="b">
        <v>0</v>
      </c>
      <c r="M26" s="177" t="b">
        <v>0</v>
      </c>
      <c r="N26" s="177" t="b">
        <v>0</v>
      </c>
      <c r="O26" s="177" t="b">
        <v>0</v>
      </c>
      <c r="P26" s="177"/>
      <c r="Q26" s="177"/>
      <c r="R26" s="177"/>
      <c r="S26" s="177"/>
      <c r="T26" s="177"/>
      <c r="U26" s="177"/>
      <c r="V26" s="177"/>
      <c r="W26" s="177"/>
      <c r="X26" s="177"/>
      <c r="Y26" s="177"/>
      <c r="Z26" s="177"/>
    </row>
    <row r="27" spans="1:27" ht="43.5" customHeight="1" x14ac:dyDescent="0.2">
      <c r="B27" s="171"/>
      <c r="C27" s="172"/>
      <c r="D27" s="172"/>
      <c r="E27" s="172"/>
      <c r="F27" s="172"/>
      <c r="G27" s="173"/>
      <c r="H27" s="174"/>
      <c r="I27" s="296"/>
      <c r="J27" s="175"/>
      <c r="K27" s="176"/>
      <c r="L27" s="177" t="b">
        <v>0</v>
      </c>
      <c r="M27" s="177" t="b">
        <v>0</v>
      </c>
      <c r="N27" s="177" t="b">
        <v>0</v>
      </c>
      <c r="O27" s="178" t="b">
        <v>0</v>
      </c>
      <c r="P27" s="178"/>
      <c r="Q27" s="178"/>
      <c r="R27" s="178"/>
      <c r="S27" s="178"/>
      <c r="T27" s="178"/>
      <c r="U27" s="178"/>
      <c r="V27" s="178"/>
      <c r="W27" s="178"/>
      <c r="X27" s="178"/>
      <c r="Y27" s="178"/>
      <c r="Z27" s="178"/>
    </row>
    <row r="28" spans="1:27" ht="43.5" customHeight="1" x14ac:dyDescent="0.2">
      <c r="B28" s="171"/>
      <c r="C28" s="172"/>
      <c r="D28" s="172"/>
      <c r="E28" s="172"/>
      <c r="F28" s="172"/>
      <c r="G28" s="173"/>
      <c r="H28" s="174"/>
      <c r="I28" s="296"/>
      <c r="J28" s="175"/>
      <c r="K28" s="176"/>
      <c r="L28" s="177" t="b">
        <v>0</v>
      </c>
      <c r="M28" s="177" t="b">
        <v>0</v>
      </c>
      <c r="N28" s="177" t="b">
        <v>0</v>
      </c>
      <c r="O28" s="177" t="b">
        <v>0</v>
      </c>
      <c r="P28" s="177"/>
      <c r="Q28" s="177"/>
      <c r="R28" s="177"/>
      <c r="S28" s="177"/>
      <c r="T28" s="177"/>
      <c r="U28" s="177"/>
      <c r="V28" s="177"/>
      <c r="W28" s="177"/>
      <c r="X28" s="177"/>
      <c r="Y28" s="177"/>
      <c r="Z28" s="177"/>
    </row>
    <row r="29" spans="1:27" ht="43.5" customHeight="1" x14ac:dyDescent="0.2">
      <c r="B29" s="171"/>
      <c r="C29" s="172"/>
      <c r="D29" s="172"/>
      <c r="E29" s="172"/>
      <c r="F29" s="172"/>
      <c r="G29" s="173"/>
      <c r="H29" s="174"/>
      <c r="I29" s="296"/>
      <c r="J29" s="175"/>
      <c r="K29" s="176"/>
      <c r="L29" s="177" t="b">
        <v>0</v>
      </c>
      <c r="M29" s="177" t="b">
        <v>0</v>
      </c>
      <c r="N29" s="177" t="b">
        <v>0</v>
      </c>
      <c r="O29" s="177" t="b">
        <v>0</v>
      </c>
      <c r="P29" s="177"/>
      <c r="Q29" s="177"/>
      <c r="R29" s="177"/>
      <c r="S29" s="177"/>
      <c r="T29" s="177"/>
      <c r="U29" s="177"/>
      <c r="V29" s="177"/>
      <c r="W29" s="177"/>
      <c r="X29" s="177"/>
      <c r="Y29" s="177"/>
      <c r="Z29" s="177"/>
    </row>
    <row r="30" spans="1:27" ht="43.5" customHeight="1" x14ac:dyDescent="0.2">
      <c r="B30" s="171"/>
      <c r="C30" s="172"/>
      <c r="D30" s="172"/>
      <c r="E30" s="172"/>
      <c r="F30" s="172"/>
      <c r="G30" s="173"/>
      <c r="H30" s="174"/>
      <c r="I30" s="296"/>
      <c r="J30" s="175"/>
      <c r="K30" s="176"/>
      <c r="L30" s="177" t="b">
        <v>0</v>
      </c>
      <c r="M30" s="177" t="b">
        <v>0</v>
      </c>
      <c r="N30" s="177" t="b">
        <v>0</v>
      </c>
      <c r="O30" s="177" t="b">
        <v>0</v>
      </c>
      <c r="P30" s="177"/>
      <c r="Q30" s="177"/>
      <c r="R30" s="177"/>
      <c r="S30" s="177"/>
      <c r="T30" s="177"/>
      <c r="U30" s="177"/>
      <c r="V30" s="177"/>
      <c r="W30" s="177"/>
      <c r="X30" s="177"/>
      <c r="Y30" s="177"/>
      <c r="Z30" s="177"/>
    </row>
    <row r="31" spans="1:27" ht="7.5" customHeight="1" x14ac:dyDescent="0.2">
      <c r="B31" s="179"/>
      <c r="C31" s="180"/>
      <c r="D31" s="180"/>
      <c r="E31" s="181"/>
      <c r="F31" s="181"/>
      <c r="G31" s="181"/>
    </row>
    <row r="32" spans="1:27" ht="30.75" customHeight="1" x14ac:dyDescent="0.25">
      <c r="A32" s="411" t="s">
        <v>406</v>
      </c>
      <c r="B32" s="411"/>
      <c r="C32" s="411"/>
      <c r="D32" s="411"/>
      <c r="E32" s="411"/>
      <c r="F32" s="411"/>
      <c r="G32" s="411"/>
      <c r="H32" s="411"/>
      <c r="I32" s="411"/>
      <c r="J32" s="412"/>
      <c r="K32" s="182" t="s">
        <v>312</v>
      </c>
      <c r="AA32" s="297" t="str">
        <f>IF(K32="","Falta responder à questão 4.3.!","")</f>
        <v/>
      </c>
    </row>
    <row r="33" spans="1:11" ht="9" customHeight="1" x14ac:dyDescent="0.2">
      <c r="A33" s="168"/>
      <c r="B33" s="168"/>
      <c r="C33" s="168"/>
      <c r="D33" s="168"/>
      <c r="E33" s="168"/>
      <c r="F33" s="168"/>
      <c r="G33" s="168"/>
      <c r="H33" s="168"/>
    </row>
    <row r="34" spans="1:11" ht="25.5" customHeight="1" x14ac:dyDescent="0.2">
      <c r="A34" s="411" t="s">
        <v>306</v>
      </c>
      <c r="B34" s="411"/>
      <c r="C34" s="411"/>
      <c r="D34" s="411"/>
      <c r="E34" s="411"/>
      <c r="F34" s="411"/>
      <c r="G34" s="411"/>
      <c r="H34" s="411"/>
      <c r="I34" s="411"/>
      <c r="J34" s="411"/>
      <c r="K34" s="411"/>
    </row>
    <row r="35" spans="1:11" ht="7.5" customHeight="1" x14ac:dyDescent="0.2">
      <c r="A35" s="168"/>
      <c r="B35" s="183"/>
      <c r="C35" s="168"/>
      <c r="D35" s="168"/>
      <c r="E35" s="168"/>
      <c r="F35" s="168"/>
      <c r="G35" s="168"/>
      <c r="H35" s="168"/>
    </row>
    <row r="36" spans="1:11" ht="76.5" customHeight="1" x14ac:dyDescent="0.2">
      <c r="A36" s="184"/>
      <c r="B36" s="413"/>
      <c r="C36" s="414"/>
      <c r="D36" s="414"/>
      <c r="E36" s="414"/>
      <c r="F36" s="414"/>
      <c r="G36" s="414"/>
      <c r="H36" s="414"/>
      <c r="I36" s="414"/>
      <c r="J36" s="414"/>
      <c r="K36" s="415"/>
    </row>
    <row r="37" spans="1:11" x14ac:dyDescent="0.2">
      <c r="B37" s="416"/>
      <c r="C37" s="417"/>
      <c r="D37" s="417"/>
      <c r="E37" s="417"/>
      <c r="F37" s="417"/>
      <c r="G37" s="417"/>
      <c r="H37" s="417"/>
      <c r="I37" s="417"/>
      <c r="J37" s="417"/>
      <c r="K37" s="418"/>
    </row>
    <row r="38" spans="1:11" x14ac:dyDescent="0.2">
      <c r="B38" s="416"/>
      <c r="C38" s="417"/>
      <c r="D38" s="417"/>
      <c r="E38" s="417"/>
      <c r="F38" s="417"/>
      <c r="G38" s="417"/>
      <c r="H38" s="417"/>
      <c r="I38" s="417"/>
      <c r="J38" s="417"/>
      <c r="K38" s="418"/>
    </row>
    <row r="39" spans="1:11" x14ac:dyDescent="0.2">
      <c r="B39" s="416"/>
      <c r="C39" s="417"/>
      <c r="D39" s="417"/>
      <c r="E39" s="417"/>
      <c r="F39" s="417"/>
      <c r="G39" s="417"/>
      <c r="H39" s="417"/>
      <c r="I39" s="417"/>
      <c r="J39" s="417"/>
      <c r="K39" s="418"/>
    </row>
    <row r="40" spans="1:11" x14ac:dyDescent="0.2">
      <c r="B40" s="419"/>
      <c r="C40" s="420"/>
      <c r="D40" s="420"/>
      <c r="E40" s="420"/>
      <c r="F40" s="420"/>
      <c r="G40" s="420"/>
      <c r="H40" s="420"/>
      <c r="I40" s="420"/>
      <c r="J40" s="420"/>
      <c r="K40" s="421"/>
    </row>
  </sheetData>
  <sheetProtection password="DC9F" sheet="1" selectLockedCells="1"/>
  <mergeCells count="21">
    <mergeCell ref="G5:G6"/>
    <mergeCell ref="H5:H6"/>
    <mergeCell ref="I5:I6"/>
    <mergeCell ref="J5:J6"/>
    <mergeCell ref="K5:K6"/>
    <mergeCell ref="A32:J32"/>
    <mergeCell ref="A34:K34"/>
    <mergeCell ref="B36:K40"/>
    <mergeCell ref="J1:K1"/>
    <mergeCell ref="A3:I3"/>
    <mergeCell ref="A20:J20"/>
    <mergeCell ref="A22:K22"/>
    <mergeCell ref="B24:B25"/>
    <mergeCell ref="C24:F24"/>
    <mergeCell ref="G24:G25"/>
    <mergeCell ref="H24:H25"/>
    <mergeCell ref="I24:I25"/>
    <mergeCell ref="J24:J25"/>
    <mergeCell ref="K24:K25"/>
    <mergeCell ref="B5:B6"/>
    <mergeCell ref="C5:F5"/>
  </mergeCells>
  <dataValidations count="3">
    <dataValidation type="list" allowBlank="1" showInputMessage="1" showErrorMessage="1" sqref="J26:J30">
      <formula1>"Pontual,Regular"</formula1>
    </dataValidation>
    <dataValidation type="list" allowBlank="1" showInputMessage="1" showErrorMessage="1" sqref="G26:G30">
      <formula1>"Transnacional,Nacional,Regional,Local"</formula1>
    </dataValidation>
    <dataValidation type="list" allowBlank="1" showInputMessage="1" showErrorMessage="1" sqref="K32 K26:K30 K20">
      <formula1>"Sim,Não"</formula1>
    </dataValidation>
  </dataValidations>
  <hyperlinks>
    <hyperlink ref="I2" location="Início!A1" display="Início"/>
    <hyperlink ref="J2" location="Q3_cont!A1" display="Anterior"/>
    <hyperlink ref="K2" location="'Q5'!A1" display="Seguinte"/>
  </hyperlinks>
  <printOptions horizontalCentered="1"/>
  <pageMargins left="0.25" right="0.25" top="0.75" bottom="0.75" header="0.3" footer="0.3"/>
  <pageSetup paperSize="9" scale="57" orientation="portrait" r:id="rId1"/>
  <headerFooter>
    <oddHeader>&amp;C&amp;"Calibri,Negrito"&amp;16Relatório TEIP 2016/2017 - Parte II</oddHeader>
    <oddFooter>&amp;R&amp;8Pág.&amp;P de &amp;N da secção 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8465" r:id="rId4" name="Check Box 1">
              <controlPr defaultSize="0" autoFill="0" autoLine="0" autoPict="0">
                <anchor moveWithCells="1" sizeWithCells="1">
                  <from>
                    <xdr:col>3</xdr:col>
                    <xdr:colOff>266700</xdr:colOff>
                    <xdr:row>25</xdr:row>
                    <xdr:rowOff>85725</xdr:rowOff>
                  </from>
                  <to>
                    <xdr:col>3</xdr:col>
                    <xdr:colOff>666750</xdr:colOff>
                    <xdr:row>25</xdr:row>
                    <xdr:rowOff>485775</xdr:rowOff>
                  </to>
                </anchor>
              </controlPr>
            </control>
          </mc:Choice>
        </mc:AlternateContent>
        <mc:AlternateContent xmlns:mc="http://schemas.openxmlformats.org/markup-compatibility/2006">
          <mc:Choice Requires="x14">
            <control shapeId="958466" r:id="rId5" name="Check Box 2">
              <controlPr defaultSize="0" autoFill="0" autoLine="0" autoPict="0">
                <anchor moveWithCells="1" sizeWithCells="1">
                  <from>
                    <xdr:col>4</xdr:col>
                    <xdr:colOff>190500</xdr:colOff>
                    <xdr:row>25</xdr:row>
                    <xdr:rowOff>114300</xdr:rowOff>
                  </from>
                  <to>
                    <xdr:col>4</xdr:col>
                    <xdr:colOff>600075</xdr:colOff>
                    <xdr:row>25</xdr:row>
                    <xdr:rowOff>466725</xdr:rowOff>
                  </to>
                </anchor>
              </controlPr>
            </control>
          </mc:Choice>
        </mc:AlternateContent>
        <mc:AlternateContent xmlns:mc="http://schemas.openxmlformats.org/markup-compatibility/2006">
          <mc:Choice Requires="x14">
            <control shapeId="958467" r:id="rId6" name="Check Box 3">
              <controlPr defaultSize="0" autoFill="0" autoLine="0" autoPict="0">
                <anchor moveWithCells="1" sizeWithCells="1">
                  <from>
                    <xdr:col>5</xdr:col>
                    <xdr:colOff>171450</xdr:colOff>
                    <xdr:row>25</xdr:row>
                    <xdr:rowOff>114300</xdr:rowOff>
                  </from>
                  <to>
                    <xdr:col>5</xdr:col>
                    <xdr:colOff>523875</xdr:colOff>
                    <xdr:row>25</xdr:row>
                    <xdr:rowOff>457200</xdr:rowOff>
                  </to>
                </anchor>
              </controlPr>
            </control>
          </mc:Choice>
        </mc:AlternateContent>
        <mc:AlternateContent xmlns:mc="http://schemas.openxmlformats.org/markup-compatibility/2006">
          <mc:Choice Requires="x14">
            <control shapeId="958468" r:id="rId7" name="Check Box 4">
              <controlPr defaultSize="0" autoFill="0" autoLine="0" autoPict="0">
                <anchor moveWithCells="1" sizeWithCells="1">
                  <from>
                    <xdr:col>2</xdr:col>
                    <xdr:colOff>295275</xdr:colOff>
                    <xdr:row>25</xdr:row>
                    <xdr:rowOff>104775</xdr:rowOff>
                  </from>
                  <to>
                    <xdr:col>3</xdr:col>
                    <xdr:colOff>47625</xdr:colOff>
                    <xdr:row>25</xdr:row>
                    <xdr:rowOff>457200</xdr:rowOff>
                  </to>
                </anchor>
              </controlPr>
            </control>
          </mc:Choice>
        </mc:AlternateContent>
        <mc:AlternateContent xmlns:mc="http://schemas.openxmlformats.org/markup-compatibility/2006">
          <mc:Choice Requires="x14">
            <control shapeId="958469" r:id="rId8" name="Check Box 5">
              <controlPr defaultSize="0" autoFill="0" autoLine="0" autoPict="0">
                <anchor moveWithCells="1" sizeWithCells="1">
                  <from>
                    <xdr:col>3</xdr:col>
                    <xdr:colOff>266700</xdr:colOff>
                    <xdr:row>26</xdr:row>
                    <xdr:rowOff>76200</xdr:rowOff>
                  </from>
                  <to>
                    <xdr:col>3</xdr:col>
                    <xdr:colOff>666750</xdr:colOff>
                    <xdr:row>26</xdr:row>
                    <xdr:rowOff>476250</xdr:rowOff>
                  </to>
                </anchor>
              </controlPr>
            </control>
          </mc:Choice>
        </mc:AlternateContent>
        <mc:AlternateContent xmlns:mc="http://schemas.openxmlformats.org/markup-compatibility/2006">
          <mc:Choice Requires="x14">
            <control shapeId="958470" r:id="rId9" name="Check Box 6">
              <controlPr defaultSize="0" autoFill="0" autoLine="0" autoPict="0">
                <anchor moveWithCells="1" sizeWithCells="1">
                  <from>
                    <xdr:col>4</xdr:col>
                    <xdr:colOff>190500</xdr:colOff>
                    <xdr:row>26</xdr:row>
                    <xdr:rowOff>95250</xdr:rowOff>
                  </from>
                  <to>
                    <xdr:col>4</xdr:col>
                    <xdr:colOff>600075</xdr:colOff>
                    <xdr:row>26</xdr:row>
                    <xdr:rowOff>447675</xdr:rowOff>
                  </to>
                </anchor>
              </controlPr>
            </control>
          </mc:Choice>
        </mc:AlternateContent>
        <mc:AlternateContent xmlns:mc="http://schemas.openxmlformats.org/markup-compatibility/2006">
          <mc:Choice Requires="x14">
            <control shapeId="958471" r:id="rId10" name="Check Box 7">
              <controlPr defaultSize="0" autoFill="0" autoLine="0" autoPict="0">
                <anchor moveWithCells="1" sizeWithCells="1">
                  <from>
                    <xdr:col>5</xdr:col>
                    <xdr:colOff>171450</xdr:colOff>
                    <xdr:row>26</xdr:row>
                    <xdr:rowOff>95250</xdr:rowOff>
                  </from>
                  <to>
                    <xdr:col>5</xdr:col>
                    <xdr:colOff>523875</xdr:colOff>
                    <xdr:row>26</xdr:row>
                    <xdr:rowOff>447675</xdr:rowOff>
                  </to>
                </anchor>
              </controlPr>
            </control>
          </mc:Choice>
        </mc:AlternateContent>
        <mc:AlternateContent xmlns:mc="http://schemas.openxmlformats.org/markup-compatibility/2006">
          <mc:Choice Requires="x14">
            <control shapeId="958472" r:id="rId11" name="Check Box 8">
              <controlPr defaultSize="0" autoFill="0" autoLine="0" autoPict="0">
                <anchor moveWithCells="1" sizeWithCells="1">
                  <from>
                    <xdr:col>2</xdr:col>
                    <xdr:colOff>295275</xdr:colOff>
                    <xdr:row>26</xdr:row>
                    <xdr:rowOff>95250</xdr:rowOff>
                  </from>
                  <to>
                    <xdr:col>3</xdr:col>
                    <xdr:colOff>47625</xdr:colOff>
                    <xdr:row>26</xdr:row>
                    <xdr:rowOff>447675</xdr:rowOff>
                  </to>
                </anchor>
              </controlPr>
            </control>
          </mc:Choice>
        </mc:AlternateContent>
        <mc:AlternateContent xmlns:mc="http://schemas.openxmlformats.org/markup-compatibility/2006">
          <mc:Choice Requires="x14">
            <control shapeId="958473" r:id="rId12" name="Check Box 9">
              <controlPr defaultSize="0" autoFill="0" autoLine="0" autoPict="0">
                <anchor moveWithCells="1" sizeWithCells="1">
                  <from>
                    <xdr:col>3</xdr:col>
                    <xdr:colOff>276225</xdr:colOff>
                    <xdr:row>27</xdr:row>
                    <xdr:rowOff>76200</xdr:rowOff>
                  </from>
                  <to>
                    <xdr:col>4</xdr:col>
                    <xdr:colOff>9525</xdr:colOff>
                    <xdr:row>27</xdr:row>
                    <xdr:rowOff>476250</xdr:rowOff>
                  </to>
                </anchor>
              </controlPr>
            </control>
          </mc:Choice>
        </mc:AlternateContent>
        <mc:AlternateContent xmlns:mc="http://schemas.openxmlformats.org/markup-compatibility/2006">
          <mc:Choice Requires="x14">
            <control shapeId="958474" r:id="rId13" name="Check Box 10">
              <controlPr defaultSize="0" autoFill="0" autoLine="0" autoPict="0">
                <anchor moveWithCells="1" sizeWithCells="1">
                  <from>
                    <xdr:col>4</xdr:col>
                    <xdr:colOff>190500</xdr:colOff>
                    <xdr:row>27</xdr:row>
                    <xdr:rowOff>95250</xdr:rowOff>
                  </from>
                  <to>
                    <xdr:col>4</xdr:col>
                    <xdr:colOff>609600</xdr:colOff>
                    <xdr:row>27</xdr:row>
                    <xdr:rowOff>447675</xdr:rowOff>
                  </to>
                </anchor>
              </controlPr>
            </control>
          </mc:Choice>
        </mc:AlternateContent>
        <mc:AlternateContent xmlns:mc="http://schemas.openxmlformats.org/markup-compatibility/2006">
          <mc:Choice Requires="x14">
            <control shapeId="958475" r:id="rId14" name="Check Box 11">
              <controlPr defaultSize="0" autoFill="0" autoLine="0" autoPict="0">
                <anchor moveWithCells="1" sizeWithCells="1">
                  <from>
                    <xdr:col>5</xdr:col>
                    <xdr:colOff>171450</xdr:colOff>
                    <xdr:row>27</xdr:row>
                    <xdr:rowOff>95250</xdr:rowOff>
                  </from>
                  <to>
                    <xdr:col>5</xdr:col>
                    <xdr:colOff>533400</xdr:colOff>
                    <xdr:row>27</xdr:row>
                    <xdr:rowOff>447675</xdr:rowOff>
                  </to>
                </anchor>
              </controlPr>
            </control>
          </mc:Choice>
        </mc:AlternateContent>
        <mc:AlternateContent xmlns:mc="http://schemas.openxmlformats.org/markup-compatibility/2006">
          <mc:Choice Requires="x14">
            <control shapeId="958476" r:id="rId15" name="Check Box 12">
              <controlPr defaultSize="0" autoFill="0" autoLine="0" autoPict="0">
                <anchor moveWithCells="1" sizeWithCells="1">
                  <from>
                    <xdr:col>2</xdr:col>
                    <xdr:colOff>304800</xdr:colOff>
                    <xdr:row>27</xdr:row>
                    <xdr:rowOff>95250</xdr:rowOff>
                  </from>
                  <to>
                    <xdr:col>3</xdr:col>
                    <xdr:colOff>57150</xdr:colOff>
                    <xdr:row>27</xdr:row>
                    <xdr:rowOff>447675</xdr:rowOff>
                  </to>
                </anchor>
              </controlPr>
            </control>
          </mc:Choice>
        </mc:AlternateContent>
        <mc:AlternateContent xmlns:mc="http://schemas.openxmlformats.org/markup-compatibility/2006">
          <mc:Choice Requires="x14">
            <control shapeId="958477" r:id="rId16" name="Check Box 13">
              <controlPr defaultSize="0" autoFill="0" autoLine="0" autoPict="0">
                <anchor moveWithCells="1" sizeWithCells="1">
                  <from>
                    <xdr:col>3</xdr:col>
                    <xdr:colOff>285750</xdr:colOff>
                    <xdr:row>28</xdr:row>
                    <xdr:rowOff>66675</xdr:rowOff>
                  </from>
                  <to>
                    <xdr:col>4</xdr:col>
                    <xdr:colOff>19050</xdr:colOff>
                    <xdr:row>28</xdr:row>
                    <xdr:rowOff>466725</xdr:rowOff>
                  </to>
                </anchor>
              </controlPr>
            </control>
          </mc:Choice>
        </mc:AlternateContent>
        <mc:AlternateContent xmlns:mc="http://schemas.openxmlformats.org/markup-compatibility/2006">
          <mc:Choice Requires="x14">
            <control shapeId="958478" r:id="rId17" name="Check Box 14">
              <controlPr defaultSize="0" autoFill="0" autoLine="0" autoPict="0">
                <anchor moveWithCells="1" sizeWithCells="1">
                  <from>
                    <xdr:col>4</xdr:col>
                    <xdr:colOff>209550</xdr:colOff>
                    <xdr:row>28</xdr:row>
                    <xdr:rowOff>85725</xdr:rowOff>
                  </from>
                  <to>
                    <xdr:col>4</xdr:col>
                    <xdr:colOff>628650</xdr:colOff>
                    <xdr:row>28</xdr:row>
                    <xdr:rowOff>447675</xdr:rowOff>
                  </to>
                </anchor>
              </controlPr>
            </control>
          </mc:Choice>
        </mc:AlternateContent>
        <mc:AlternateContent xmlns:mc="http://schemas.openxmlformats.org/markup-compatibility/2006">
          <mc:Choice Requires="x14">
            <control shapeId="958479" r:id="rId18" name="Check Box 15">
              <controlPr defaultSize="0" autoFill="0" autoLine="0" autoPict="0">
                <anchor moveWithCells="1" sizeWithCells="1">
                  <from>
                    <xdr:col>5</xdr:col>
                    <xdr:colOff>190500</xdr:colOff>
                    <xdr:row>28</xdr:row>
                    <xdr:rowOff>95250</xdr:rowOff>
                  </from>
                  <to>
                    <xdr:col>5</xdr:col>
                    <xdr:colOff>552450</xdr:colOff>
                    <xdr:row>28</xdr:row>
                    <xdr:rowOff>438150</xdr:rowOff>
                  </to>
                </anchor>
              </controlPr>
            </control>
          </mc:Choice>
        </mc:AlternateContent>
        <mc:AlternateContent xmlns:mc="http://schemas.openxmlformats.org/markup-compatibility/2006">
          <mc:Choice Requires="x14">
            <control shapeId="958480" r:id="rId19" name="Check Box 16">
              <controlPr defaultSize="0" autoFill="0" autoLine="0" autoPict="0">
                <anchor moveWithCells="1" sizeWithCells="1">
                  <from>
                    <xdr:col>2</xdr:col>
                    <xdr:colOff>323850</xdr:colOff>
                    <xdr:row>28</xdr:row>
                    <xdr:rowOff>85725</xdr:rowOff>
                  </from>
                  <to>
                    <xdr:col>3</xdr:col>
                    <xdr:colOff>76200</xdr:colOff>
                    <xdr:row>28</xdr:row>
                    <xdr:rowOff>438150</xdr:rowOff>
                  </to>
                </anchor>
              </controlPr>
            </control>
          </mc:Choice>
        </mc:AlternateContent>
        <mc:AlternateContent xmlns:mc="http://schemas.openxmlformats.org/markup-compatibility/2006">
          <mc:Choice Requires="x14">
            <control shapeId="958481" r:id="rId20" name="Check Box 17">
              <controlPr defaultSize="0" autoFill="0" autoLine="0" autoPict="0">
                <anchor moveWithCells="1" sizeWithCells="1">
                  <from>
                    <xdr:col>3</xdr:col>
                    <xdr:colOff>276225</xdr:colOff>
                    <xdr:row>29</xdr:row>
                    <xdr:rowOff>76200</xdr:rowOff>
                  </from>
                  <to>
                    <xdr:col>4</xdr:col>
                    <xdr:colOff>9525</xdr:colOff>
                    <xdr:row>29</xdr:row>
                    <xdr:rowOff>476250</xdr:rowOff>
                  </to>
                </anchor>
              </controlPr>
            </control>
          </mc:Choice>
        </mc:AlternateContent>
        <mc:AlternateContent xmlns:mc="http://schemas.openxmlformats.org/markup-compatibility/2006">
          <mc:Choice Requires="x14">
            <control shapeId="958482" r:id="rId21" name="Check Box 18">
              <controlPr defaultSize="0" autoFill="0" autoLine="0" autoPict="0">
                <anchor moveWithCells="1" sizeWithCells="1">
                  <from>
                    <xdr:col>4</xdr:col>
                    <xdr:colOff>190500</xdr:colOff>
                    <xdr:row>29</xdr:row>
                    <xdr:rowOff>95250</xdr:rowOff>
                  </from>
                  <to>
                    <xdr:col>4</xdr:col>
                    <xdr:colOff>609600</xdr:colOff>
                    <xdr:row>29</xdr:row>
                    <xdr:rowOff>447675</xdr:rowOff>
                  </to>
                </anchor>
              </controlPr>
            </control>
          </mc:Choice>
        </mc:AlternateContent>
        <mc:AlternateContent xmlns:mc="http://schemas.openxmlformats.org/markup-compatibility/2006">
          <mc:Choice Requires="x14">
            <control shapeId="958483" r:id="rId22" name="Check Box 19">
              <controlPr defaultSize="0" autoFill="0" autoLine="0" autoPict="0">
                <anchor moveWithCells="1" sizeWithCells="1">
                  <from>
                    <xdr:col>5</xdr:col>
                    <xdr:colOff>171450</xdr:colOff>
                    <xdr:row>29</xdr:row>
                    <xdr:rowOff>95250</xdr:rowOff>
                  </from>
                  <to>
                    <xdr:col>5</xdr:col>
                    <xdr:colOff>533400</xdr:colOff>
                    <xdr:row>29</xdr:row>
                    <xdr:rowOff>447675</xdr:rowOff>
                  </to>
                </anchor>
              </controlPr>
            </control>
          </mc:Choice>
        </mc:AlternateContent>
        <mc:AlternateContent xmlns:mc="http://schemas.openxmlformats.org/markup-compatibility/2006">
          <mc:Choice Requires="x14">
            <control shapeId="958484" r:id="rId23" name="Check Box 20">
              <controlPr defaultSize="0" autoFill="0" autoLine="0" autoPict="0">
                <anchor moveWithCells="1" sizeWithCells="1">
                  <from>
                    <xdr:col>2</xdr:col>
                    <xdr:colOff>304800</xdr:colOff>
                    <xdr:row>29</xdr:row>
                    <xdr:rowOff>95250</xdr:rowOff>
                  </from>
                  <to>
                    <xdr:col>3</xdr:col>
                    <xdr:colOff>57150</xdr:colOff>
                    <xdr:row>29</xdr:row>
                    <xdr:rowOff>447675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8">
    <pageSetUpPr fitToPage="1"/>
  </sheetPr>
  <dimension ref="A1:CF65"/>
  <sheetViews>
    <sheetView showGridLines="0" topLeftCell="A43" workbookViewId="0">
      <selection activeCell="G21" sqref="G21"/>
    </sheetView>
  </sheetViews>
  <sheetFormatPr defaultRowHeight="12.75" x14ac:dyDescent="0.2"/>
  <cols>
    <col min="1" max="1" width="3.85546875" style="46" customWidth="1"/>
    <col min="2" max="2" width="10.85546875" style="46" customWidth="1"/>
    <col min="3" max="3" width="13.42578125" style="46" customWidth="1"/>
    <col min="4" max="6" width="14" style="46" customWidth="1"/>
    <col min="7" max="7" width="12.5703125" style="46" customWidth="1"/>
    <col min="8" max="8" width="4.85546875" style="46" customWidth="1"/>
    <col min="9" max="9" width="9.7109375" style="110" hidden="1" customWidth="1"/>
    <col min="10" max="10" width="16.85546875" style="110" hidden="1" customWidth="1"/>
    <col min="11" max="11" width="8.140625" style="143" customWidth="1"/>
    <col min="12" max="12" width="6.85546875" style="143" customWidth="1"/>
    <col min="13" max="13" width="9.140625" style="143" customWidth="1"/>
    <col min="14" max="15" width="9.140625" style="143"/>
    <col min="16" max="84" width="9.140625" style="144"/>
    <col min="85" max="16384" width="9.140625" style="46"/>
  </cols>
  <sheetData>
    <row r="1" spans="1:84" s="45" customFormat="1" ht="30" customHeight="1" x14ac:dyDescent="0.2">
      <c r="A1" s="212" t="str">
        <f>IF(Início!B6&lt;&gt;"",Início!B6,"")</f>
        <v>Agrupamento de Escolas de Pedome</v>
      </c>
      <c r="B1" s="49"/>
      <c r="C1" s="50"/>
      <c r="D1" s="50"/>
      <c r="E1" s="50"/>
      <c r="F1" s="50"/>
      <c r="G1" s="19">
        <f>IF(Início!G5&gt;0,Início!G5,"")</f>
        <v>312179</v>
      </c>
      <c r="H1" s="49"/>
      <c r="I1" s="108"/>
      <c r="J1" s="94"/>
      <c r="K1" s="141"/>
      <c r="L1" s="141"/>
      <c r="M1" s="141"/>
      <c r="N1" s="141"/>
      <c r="O1" s="141"/>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row>
    <row r="2" spans="1:84" x14ac:dyDescent="0.2">
      <c r="E2" s="55" t="s">
        <v>1</v>
      </c>
      <c r="F2" s="55" t="s">
        <v>3</v>
      </c>
      <c r="G2" s="47" t="s">
        <v>2</v>
      </c>
      <c r="H2" s="22"/>
      <c r="I2" s="109"/>
    </row>
    <row r="3" spans="1:84" ht="34.5" customHeight="1" x14ac:dyDescent="0.2">
      <c r="A3" s="400" t="s">
        <v>269</v>
      </c>
      <c r="B3" s="441"/>
      <c r="C3" s="441"/>
      <c r="D3" s="441"/>
      <c r="E3" s="441"/>
      <c r="F3" s="441"/>
      <c r="G3" s="441"/>
      <c r="H3" s="441"/>
    </row>
    <row r="4" spans="1:84" ht="7.5" customHeight="1" x14ac:dyDescent="0.2">
      <c r="B4" s="13"/>
      <c r="C4" s="14"/>
      <c r="D4" s="14"/>
      <c r="E4" s="14"/>
      <c r="F4" s="14"/>
      <c r="G4" s="14"/>
    </row>
    <row r="5" spans="1:84" ht="25.5" customHeight="1" x14ac:dyDescent="0.25">
      <c r="A5" s="442" t="s">
        <v>294</v>
      </c>
      <c r="B5" s="443"/>
      <c r="C5" s="443"/>
      <c r="D5" s="443"/>
      <c r="E5" s="443"/>
      <c r="F5" s="443"/>
      <c r="G5" s="443"/>
      <c r="H5" s="443"/>
      <c r="J5" s="94"/>
    </row>
    <row r="6" spans="1:84" ht="7.5" customHeight="1" x14ac:dyDescent="0.2">
      <c r="A6" s="190"/>
      <c r="B6" s="187"/>
      <c r="C6" s="187"/>
      <c r="D6" s="187"/>
      <c r="E6" s="187"/>
      <c r="F6" s="187"/>
      <c r="G6" s="187"/>
      <c r="H6" s="187"/>
      <c r="J6" s="94"/>
    </row>
    <row r="7" spans="1:84" ht="34.5" customHeight="1" x14ac:dyDescent="0.25">
      <c r="A7" s="400" t="s">
        <v>295</v>
      </c>
      <c r="B7" s="404"/>
      <c r="C7" s="404"/>
      <c r="D7" s="404"/>
      <c r="E7" s="404"/>
      <c r="F7" s="433"/>
      <c r="G7" s="437" t="s">
        <v>311</v>
      </c>
      <c r="H7" s="438"/>
      <c r="J7" s="94"/>
    </row>
    <row r="8" spans="1:84" ht="7.5" customHeight="1" x14ac:dyDescent="0.2">
      <c r="J8" s="94"/>
    </row>
    <row r="9" spans="1:84" ht="29.25" customHeight="1" x14ac:dyDescent="0.2">
      <c r="A9" s="394" t="s">
        <v>242</v>
      </c>
      <c r="B9" s="394"/>
      <c r="C9" s="394"/>
      <c r="D9" s="394"/>
      <c r="E9" s="394"/>
      <c r="F9" s="394"/>
      <c r="G9" s="394"/>
      <c r="H9" s="394"/>
      <c r="J9" s="94"/>
    </row>
    <row r="10" spans="1:84" ht="81" customHeight="1" x14ac:dyDescent="0.2">
      <c r="B10" s="395"/>
      <c r="C10" s="396"/>
      <c r="D10" s="396"/>
      <c r="E10" s="396"/>
      <c r="F10" s="396"/>
      <c r="G10" s="396"/>
      <c r="H10" s="397"/>
      <c r="J10" s="94"/>
    </row>
    <row r="11" spans="1:84" ht="7.5" customHeight="1" x14ac:dyDescent="0.2">
      <c r="B11" s="189"/>
      <c r="C11" s="189"/>
      <c r="D11" s="189"/>
      <c r="E11" s="189"/>
      <c r="F11" s="189"/>
      <c r="G11" s="189"/>
      <c r="H11" s="189"/>
      <c r="J11" s="94"/>
    </row>
    <row r="12" spans="1:84" ht="25.5" customHeight="1" x14ac:dyDescent="0.25">
      <c r="A12" s="400" t="s">
        <v>296</v>
      </c>
      <c r="B12" s="404"/>
      <c r="C12" s="404"/>
      <c r="D12" s="404"/>
      <c r="E12" s="404"/>
      <c r="F12" s="404"/>
      <c r="G12" s="404"/>
      <c r="H12" s="404"/>
    </row>
    <row r="13" spans="1:84" ht="7.5" customHeight="1" x14ac:dyDescent="0.2"/>
    <row r="14" spans="1:84" s="45" customFormat="1" ht="18" customHeight="1" x14ac:dyDescent="0.2">
      <c r="B14" s="238" t="s">
        <v>98</v>
      </c>
      <c r="C14" s="238"/>
      <c r="F14" s="54">
        <v>34</v>
      </c>
      <c r="I14" s="94"/>
      <c r="J14" s="94"/>
      <c r="K14" s="141"/>
      <c r="L14" s="141"/>
      <c r="M14" s="141"/>
      <c r="N14" s="141"/>
      <c r="O14" s="141"/>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row>
    <row r="15" spans="1:84" s="45" customFormat="1" ht="6" customHeight="1" x14ac:dyDescent="0.2">
      <c r="B15" s="238"/>
      <c r="C15" s="238"/>
      <c r="F15" s="17"/>
      <c r="I15" s="94"/>
      <c r="J15" s="94"/>
      <c r="K15" s="141"/>
      <c r="L15" s="141"/>
      <c r="M15" s="141"/>
      <c r="N15" s="141"/>
      <c r="O15" s="141"/>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row>
    <row r="16" spans="1:84" s="45" customFormat="1" ht="18" customHeight="1" x14ac:dyDescent="0.2">
      <c r="B16" s="238" t="s">
        <v>99</v>
      </c>
      <c r="C16" s="238"/>
      <c r="F16" s="54">
        <v>8</v>
      </c>
      <c r="I16" s="94"/>
      <c r="J16" s="94"/>
      <c r="K16" s="141"/>
      <c r="L16" s="141"/>
      <c r="M16" s="141"/>
      <c r="N16" s="141"/>
      <c r="O16" s="141"/>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row>
    <row r="17" spans="1:10" ht="7.5" customHeight="1" x14ac:dyDescent="0.2"/>
    <row r="18" spans="1:10" ht="25.5" customHeight="1" x14ac:dyDescent="0.25">
      <c r="A18" s="400" t="s">
        <v>297</v>
      </c>
      <c r="B18" s="404"/>
      <c r="C18" s="404"/>
      <c r="D18" s="404"/>
      <c r="E18" s="404"/>
      <c r="F18" s="404"/>
      <c r="G18" s="404"/>
      <c r="H18" s="404"/>
    </row>
    <row r="19" spans="1:10" ht="7.5" customHeight="1" x14ac:dyDescent="0.2"/>
    <row r="20" spans="1:10" ht="20.25" customHeight="1" x14ac:dyDescent="0.2">
      <c r="J20" s="111" t="b">
        <v>1</v>
      </c>
    </row>
    <row r="21" spans="1:10" ht="20.25" customHeight="1" x14ac:dyDescent="0.2">
      <c r="J21" s="111" t="b">
        <v>1</v>
      </c>
    </row>
    <row r="22" spans="1:10" ht="20.25" customHeight="1" x14ac:dyDescent="0.2">
      <c r="J22" s="111" t="b">
        <v>1</v>
      </c>
    </row>
    <row r="23" spans="1:10" ht="20.25" customHeight="1" x14ac:dyDescent="0.2">
      <c r="J23" s="111" t="b">
        <v>1</v>
      </c>
    </row>
    <row r="24" spans="1:10" ht="20.25" customHeight="1" x14ac:dyDescent="0.2">
      <c r="J24" s="111" t="b">
        <v>0</v>
      </c>
    </row>
    <row r="25" spans="1:10" ht="20.25" customHeight="1" x14ac:dyDescent="0.2">
      <c r="J25" s="111" t="b">
        <v>1</v>
      </c>
    </row>
    <row r="26" spans="1:10" ht="30" customHeight="1" x14ac:dyDescent="0.2">
      <c r="D26" s="395"/>
      <c r="E26" s="396"/>
      <c r="F26" s="396"/>
      <c r="G26" s="397"/>
      <c r="J26" s="111" t="b">
        <v>0</v>
      </c>
    </row>
    <row r="27" spans="1:10" ht="7.5" customHeight="1" x14ac:dyDescent="0.2">
      <c r="D27" s="185"/>
      <c r="E27" s="185"/>
      <c r="F27" s="185"/>
      <c r="G27" s="185"/>
      <c r="J27" s="111"/>
    </row>
    <row r="28" spans="1:10" ht="34.5" customHeight="1" x14ac:dyDescent="0.2">
      <c r="A28" s="432" t="s">
        <v>298</v>
      </c>
      <c r="B28" s="432"/>
      <c r="C28" s="432"/>
      <c r="D28" s="432"/>
      <c r="E28" s="432"/>
      <c r="F28" s="436"/>
      <c r="G28" s="437" t="s">
        <v>312</v>
      </c>
      <c r="H28" s="438"/>
    </row>
    <row r="29" spans="1:10" ht="6" customHeight="1" x14ac:dyDescent="0.2"/>
    <row r="30" spans="1:10" ht="24.75" customHeight="1" x14ac:dyDescent="0.2">
      <c r="A30" s="394" t="s">
        <v>241</v>
      </c>
      <c r="B30" s="394"/>
      <c r="C30" s="394"/>
      <c r="D30" s="394"/>
      <c r="E30" s="394"/>
      <c r="F30" s="394"/>
      <c r="G30" s="394"/>
      <c r="H30" s="394"/>
    </row>
    <row r="31" spans="1:10" ht="81" customHeight="1" x14ac:dyDescent="0.2">
      <c r="B31" s="395"/>
      <c r="C31" s="396"/>
      <c r="D31" s="396"/>
      <c r="E31" s="396"/>
      <c r="F31" s="396"/>
      <c r="G31" s="396"/>
      <c r="H31" s="397"/>
    </row>
    <row r="32" spans="1:10" ht="7.5" customHeight="1" x14ac:dyDescent="0.2">
      <c r="D32" s="185"/>
      <c r="E32" s="185"/>
      <c r="F32" s="185"/>
      <c r="G32" s="185"/>
      <c r="J32" s="111"/>
    </row>
    <row r="33" spans="1:10" ht="34.5" customHeight="1" x14ac:dyDescent="0.2">
      <c r="A33" s="432" t="s">
        <v>299</v>
      </c>
      <c r="B33" s="432"/>
      <c r="C33" s="432"/>
      <c r="D33" s="432"/>
      <c r="E33" s="432"/>
      <c r="F33" s="436"/>
      <c r="G33" s="437" t="s">
        <v>501</v>
      </c>
      <c r="H33" s="438"/>
    </row>
    <row r="34" spans="1:10" ht="6" customHeight="1" x14ac:dyDescent="0.2"/>
    <row r="35" spans="1:10" ht="24.75" customHeight="1" x14ac:dyDescent="0.2">
      <c r="A35" s="394" t="s">
        <v>278</v>
      </c>
      <c r="B35" s="394"/>
      <c r="C35" s="394"/>
      <c r="D35" s="394"/>
      <c r="E35" s="394"/>
      <c r="F35" s="394"/>
      <c r="G35" s="394"/>
      <c r="H35" s="394"/>
    </row>
    <row r="36" spans="1:10" ht="81" customHeight="1" x14ac:dyDescent="0.2">
      <c r="B36" s="395"/>
      <c r="C36" s="396"/>
      <c r="D36" s="396"/>
      <c r="E36" s="396"/>
      <c r="F36" s="396"/>
      <c r="G36" s="396"/>
      <c r="H36" s="397"/>
    </row>
    <row r="37" spans="1:10" ht="7.5" customHeight="1" x14ac:dyDescent="0.2">
      <c r="D37" s="185"/>
      <c r="E37" s="185"/>
      <c r="F37" s="185"/>
      <c r="G37" s="185"/>
      <c r="J37" s="111"/>
    </row>
    <row r="38" spans="1:10" ht="31.5" customHeight="1" x14ac:dyDescent="0.2">
      <c r="A38" s="440" t="s">
        <v>300</v>
      </c>
      <c r="B38" s="440"/>
      <c r="C38" s="440"/>
      <c r="D38" s="440"/>
      <c r="E38" s="440"/>
      <c r="F38" s="440"/>
      <c r="G38" s="440"/>
      <c r="H38" s="440"/>
    </row>
    <row r="39" spans="1:10" ht="6" customHeight="1" x14ac:dyDescent="0.2"/>
    <row r="40" spans="1:10" ht="112.5" customHeight="1" x14ac:dyDescent="0.2">
      <c r="B40" s="395" t="s">
        <v>502</v>
      </c>
      <c r="C40" s="396"/>
      <c r="D40" s="396"/>
      <c r="E40" s="396"/>
      <c r="F40" s="396"/>
      <c r="G40" s="396"/>
      <c r="H40" s="397"/>
    </row>
    <row r="41" spans="1:10" ht="7.5" customHeight="1" x14ac:dyDescent="0.2"/>
    <row r="42" spans="1:10" ht="25.5" customHeight="1" x14ac:dyDescent="0.2">
      <c r="A42" s="432" t="s">
        <v>329</v>
      </c>
      <c r="B42" s="432"/>
      <c r="C42" s="432"/>
      <c r="D42" s="432"/>
      <c r="E42" s="432"/>
      <c r="F42" s="436"/>
      <c r="G42" s="437" t="s">
        <v>503</v>
      </c>
      <c r="H42" s="438"/>
    </row>
    <row r="43" spans="1:10" ht="6" customHeight="1" x14ac:dyDescent="0.2"/>
    <row r="44" spans="1:10" ht="18" customHeight="1" x14ac:dyDescent="0.2">
      <c r="A44" s="439" t="s">
        <v>303</v>
      </c>
      <c r="B44" s="439"/>
      <c r="C44" s="439"/>
      <c r="D44" s="439"/>
      <c r="E44" s="439"/>
      <c r="F44" s="439"/>
      <c r="G44" s="439"/>
      <c r="H44" s="439"/>
    </row>
    <row r="45" spans="1:10" ht="48.75" customHeight="1" x14ac:dyDescent="0.2">
      <c r="B45" s="395"/>
      <c r="C45" s="396"/>
      <c r="D45" s="396"/>
      <c r="E45" s="396"/>
      <c r="F45" s="396"/>
      <c r="G45" s="396"/>
      <c r="H45" s="397"/>
    </row>
    <row r="46" spans="1:10" ht="7.5" customHeight="1" x14ac:dyDescent="0.2"/>
    <row r="47" spans="1:10" ht="24" customHeight="1" x14ac:dyDescent="0.25">
      <c r="A47" s="442" t="s">
        <v>305</v>
      </c>
      <c r="B47" s="443"/>
      <c r="C47" s="443"/>
      <c r="D47" s="443"/>
      <c r="E47" s="443"/>
      <c r="F47" s="443"/>
      <c r="G47" s="443"/>
      <c r="H47" s="443"/>
    </row>
    <row r="48" spans="1:10" ht="7.5" customHeight="1" x14ac:dyDescent="0.2">
      <c r="B48" s="446"/>
      <c r="C48" s="447"/>
      <c r="D48" s="447"/>
      <c r="E48" s="447"/>
      <c r="F48" s="447"/>
      <c r="G48" s="447"/>
      <c r="J48" s="94"/>
    </row>
    <row r="49" spans="1:84" ht="25.5" customHeight="1" x14ac:dyDescent="0.25">
      <c r="A49" s="432" t="s">
        <v>301</v>
      </c>
      <c r="B49" s="404"/>
      <c r="C49" s="404"/>
      <c r="D49" s="404"/>
      <c r="E49" s="404"/>
      <c r="F49" s="433"/>
      <c r="G49" s="404"/>
      <c r="H49" s="404"/>
    </row>
    <row r="50" spans="1:84" ht="7.5" customHeight="1" x14ac:dyDescent="0.2">
      <c r="B50" s="13"/>
      <c r="C50" s="14"/>
      <c r="D50" s="14"/>
      <c r="E50" s="14"/>
      <c r="F50" s="14"/>
      <c r="G50" s="14"/>
      <c r="J50" s="94"/>
    </row>
    <row r="51" spans="1:84" s="98" customFormat="1" ht="20.25" customHeight="1" x14ac:dyDescent="0.25">
      <c r="A51" s="445" t="s">
        <v>177</v>
      </c>
      <c r="B51" s="404"/>
      <c r="C51" s="404"/>
      <c r="D51" s="404"/>
      <c r="E51" s="404"/>
      <c r="F51" s="435" t="s">
        <v>503</v>
      </c>
      <c r="G51" s="435"/>
      <c r="H51" s="99"/>
      <c r="I51" s="112"/>
      <c r="J51" s="112"/>
      <c r="K51" s="145"/>
      <c r="L51" s="145"/>
      <c r="M51" s="145"/>
      <c r="N51" s="145"/>
      <c r="O51" s="145"/>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row>
    <row r="52" spans="1:84" ht="7.5" customHeight="1" x14ac:dyDescent="0.25">
      <c r="A52" s="236"/>
      <c r="B52" s="236"/>
      <c r="C52" s="236"/>
      <c r="D52" s="236"/>
      <c r="E52" s="236"/>
    </row>
    <row r="53" spans="1:84" s="98" customFormat="1" ht="64.5" customHeight="1" x14ac:dyDescent="0.25">
      <c r="A53" s="445" t="s">
        <v>302</v>
      </c>
      <c r="B53" s="404"/>
      <c r="C53" s="404"/>
      <c r="D53" s="404"/>
      <c r="E53" s="404"/>
      <c r="F53" s="435"/>
      <c r="G53" s="435"/>
      <c r="H53" s="100"/>
      <c r="I53" s="112"/>
      <c r="J53" s="112"/>
      <c r="K53" s="145"/>
      <c r="L53" s="145"/>
      <c r="M53" s="145"/>
      <c r="N53" s="145"/>
      <c r="O53" s="145"/>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c r="CD53" s="146"/>
      <c r="CE53" s="146"/>
      <c r="CF53" s="146"/>
    </row>
    <row r="54" spans="1:84" ht="7.5" customHeight="1" x14ac:dyDescent="0.25">
      <c r="A54" s="236"/>
      <c r="B54" s="235"/>
      <c r="C54" s="237"/>
      <c r="D54" s="237"/>
      <c r="E54" s="237"/>
      <c r="F54" s="14"/>
      <c r="G54" s="14"/>
      <c r="J54" s="94"/>
    </row>
    <row r="55" spans="1:84" s="98" customFormat="1" ht="20.25" customHeight="1" x14ac:dyDescent="0.2">
      <c r="A55" s="444" t="s">
        <v>178</v>
      </c>
      <c r="B55" s="406"/>
      <c r="C55" s="406"/>
      <c r="D55" s="406"/>
      <c r="E55" s="406"/>
      <c r="F55" s="435" t="s">
        <v>503</v>
      </c>
      <c r="G55" s="435"/>
      <c r="H55" s="99"/>
      <c r="I55" s="112"/>
      <c r="J55" s="112"/>
      <c r="K55" s="145"/>
      <c r="L55" s="145"/>
      <c r="M55" s="145"/>
      <c r="N55" s="145"/>
      <c r="O55" s="145"/>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c r="CD55" s="146"/>
      <c r="CE55" s="146"/>
      <c r="CF55" s="146"/>
    </row>
    <row r="56" spans="1:84" ht="7.5" customHeight="1" x14ac:dyDescent="0.2"/>
    <row r="57" spans="1:84" ht="20.25" customHeight="1" x14ac:dyDescent="0.25">
      <c r="A57" s="432" t="s">
        <v>304</v>
      </c>
      <c r="B57" s="404"/>
      <c r="C57" s="404"/>
      <c r="D57" s="404"/>
      <c r="E57" s="404"/>
      <c r="F57" s="433"/>
      <c r="G57" s="404"/>
      <c r="H57" s="404"/>
    </row>
    <row r="58" spans="1:84" ht="7.5" customHeight="1" x14ac:dyDescent="0.2"/>
    <row r="59" spans="1:84" s="45" customFormat="1" ht="21.75" customHeight="1" x14ac:dyDescent="0.2">
      <c r="B59" s="13"/>
      <c r="C59" s="434" t="s">
        <v>97</v>
      </c>
      <c r="D59" s="434"/>
      <c r="E59" s="434" t="s">
        <v>5</v>
      </c>
      <c r="F59" s="434"/>
      <c r="I59" s="94"/>
      <c r="J59" s="94"/>
      <c r="K59" s="141"/>
      <c r="L59" s="141"/>
      <c r="M59" s="141"/>
      <c r="N59" s="141"/>
      <c r="O59" s="141"/>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row>
    <row r="60" spans="1:84" s="45" customFormat="1" ht="21" customHeight="1" x14ac:dyDescent="0.2">
      <c r="B60" s="13"/>
      <c r="C60" s="435" t="s">
        <v>503</v>
      </c>
      <c r="D60" s="435"/>
      <c r="E60" s="435" t="s">
        <v>503</v>
      </c>
      <c r="F60" s="435"/>
      <c r="I60" s="94"/>
      <c r="J60" s="94"/>
      <c r="K60" s="141"/>
      <c r="L60" s="141"/>
      <c r="M60" s="141"/>
      <c r="N60" s="141"/>
      <c r="O60" s="141"/>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row>
    <row r="61" spans="1:84" ht="7.5" customHeight="1" x14ac:dyDescent="0.2"/>
    <row r="62" spans="1:84" ht="15" x14ac:dyDescent="0.25">
      <c r="B62" s="405" t="s">
        <v>7</v>
      </c>
      <c r="C62" s="405"/>
      <c r="D62" s="405"/>
      <c r="E62" s="405"/>
      <c r="F62" s="405"/>
      <c r="G62" s="405"/>
    </row>
    <row r="63" spans="1:84" ht="48.75" customHeight="1" x14ac:dyDescent="0.2">
      <c r="B63" s="395"/>
      <c r="C63" s="396"/>
      <c r="D63" s="396"/>
      <c r="E63" s="396"/>
      <c r="F63" s="396"/>
      <c r="G63" s="396"/>
      <c r="H63" s="397"/>
    </row>
    <row r="64" spans="1:84" ht="7.5" customHeight="1" x14ac:dyDescent="0.2"/>
    <row r="65" spans="11:17" x14ac:dyDescent="0.2">
      <c r="K65" s="148"/>
      <c r="L65" s="148"/>
      <c r="M65" s="148"/>
      <c r="N65" s="148"/>
      <c r="O65" s="148"/>
      <c r="P65" s="147"/>
      <c r="Q65" s="147"/>
    </row>
  </sheetData>
  <sheetProtection password="DC9F" sheet="1" objects="1" scenarios="1" formatRows="0"/>
  <mergeCells count="39">
    <mergeCell ref="A3:H3"/>
    <mergeCell ref="A5:H5"/>
    <mergeCell ref="A12:H12"/>
    <mergeCell ref="A55:E55"/>
    <mergeCell ref="F55:G55"/>
    <mergeCell ref="A51:E51"/>
    <mergeCell ref="G42:H42"/>
    <mergeCell ref="F53:G53"/>
    <mergeCell ref="A49:H49"/>
    <mergeCell ref="F51:G51"/>
    <mergeCell ref="A53:E53"/>
    <mergeCell ref="A18:H18"/>
    <mergeCell ref="D26:G26"/>
    <mergeCell ref="B48:G48"/>
    <mergeCell ref="A42:F42"/>
    <mergeCell ref="A47:H47"/>
    <mergeCell ref="A30:H30"/>
    <mergeCell ref="B45:H45"/>
    <mergeCell ref="B31:H31"/>
    <mergeCell ref="A44:H44"/>
    <mergeCell ref="A33:F33"/>
    <mergeCell ref="G33:H33"/>
    <mergeCell ref="A35:H35"/>
    <mergeCell ref="B36:H36"/>
    <mergeCell ref="B40:H40"/>
    <mergeCell ref="A38:H38"/>
    <mergeCell ref="A28:F28"/>
    <mergeCell ref="G28:H28"/>
    <mergeCell ref="A7:F7"/>
    <mergeCell ref="G7:H7"/>
    <mergeCell ref="A9:H9"/>
    <mergeCell ref="B10:H10"/>
    <mergeCell ref="B63:H63"/>
    <mergeCell ref="A57:H57"/>
    <mergeCell ref="C59:D59"/>
    <mergeCell ref="E59:F59"/>
    <mergeCell ref="C60:D60"/>
    <mergeCell ref="B62:G62"/>
    <mergeCell ref="E60:F60"/>
  </mergeCells>
  <dataValidations count="4">
    <dataValidation type="list" allowBlank="1" showInputMessage="1" showErrorMessage="1" sqref="C60:F60 G42:H42 F51:G51 F53:G53 F55:G55">
      <formula1>"Nada Satisfeito, Pouco Satisfeito, Satisfeito, Muito Satisfeito"</formula1>
    </dataValidation>
    <dataValidation type="list" allowBlank="1" showInputMessage="1" showErrorMessage="1" sqref="G28:H28 G7:H7">
      <formula1>"Sim,Não"</formula1>
    </dataValidation>
    <dataValidation type="list" allowBlank="1" showInputMessage="1" showErrorMessage="1" sqref="G33:H33">
      <formula1>"Cumprido,Cumprido Parcialmente,Não Cumprido "</formula1>
    </dataValidation>
    <dataValidation type="whole" allowBlank="1" showInputMessage="1" showErrorMessage="1" sqref="F14 F16">
      <formula1>0</formula1>
      <formula2>300</formula2>
    </dataValidation>
  </dataValidations>
  <hyperlinks>
    <hyperlink ref="E2" location="Início!A1" display="Início"/>
    <hyperlink ref="G2" location="'Q6'!A1" display="Seguinte"/>
    <hyperlink ref="F2" location="'Q4'!A1" display="Anterior"/>
  </hyperlinks>
  <printOptions horizontalCentered="1"/>
  <pageMargins left="0.23622047244094491" right="0.23622047244094491" top="0.74803149606299213" bottom="0.74803149606299213" header="0.31496062992125984" footer="0.31496062992125984"/>
  <pageSetup paperSize="9" fitToHeight="0" orientation="portrait" r:id="rId1"/>
  <headerFooter>
    <oddHeader>&amp;C&amp;"Calibri,Negrito"&amp;16Relatório TEIP 2016/2017 - Parte II</oddHeader>
    <oddFooter>&amp;RPág.&amp;P de &amp;N da secção 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6721" r:id="rId4" name="Check Box 1">
              <controlPr locked="0" defaultSize="0" autoFill="0" autoLine="0" autoPict="0">
                <anchor moveWithCells="1">
                  <from>
                    <xdr:col>1</xdr:col>
                    <xdr:colOff>47625</xdr:colOff>
                    <xdr:row>19</xdr:row>
                    <xdr:rowOff>28575</xdr:rowOff>
                  </from>
                  <to>
                    <xdr:col>5</xdr:col>
                    <xdr:colOff>180975</xdr:colOff>
                    <xdr:row>19</xdr:row>
                    <xdr:rowOff>247650</xdr:rowOff>
                  </to>
                </anchor>
              </controlPr>
            </control>
          </mc:Choice>
        </mc:AlternateContent>
        <mc:AlternateContent xmlns:mc="http://schemas.openxmlformats.org/markup-compatibility/2006">
          <mc:Choice Requires="x14">
            <control shapeId="926722" r:id="rId5" name="Check Box 2">
              <controlPr locked="0" defaultSize="0" autoFill="0" autoLine="0" autoPict="0">
                <anchor moveWithCells="1">
                  <from>
                    <xdr:col>3</xdr:col>
                    <xdr:colOff>419100</xdr:colOff>
                    <xdr:row>20</xdr:row>
                    <xdr:rowOff>28575</xdr:rowOff>
                  </from>
                  <to>
                    <xdr:col>6</xdr:col>
                    <xdr:colOff>733425</xdr:colOff>
                    <xdr:row>20</xdr:row>
                    <xdr:rowOff>247650</xdr:rowOff>
                  </to>
                </anchor>
              </controlPr>
            </control>
          </mc:Choice>
        </mc:AlternateContent>
        <mc:AlternateContent xmlns:mc="http://schemas.openxmlformats.org/markup-compatibility/2006">
          <mc:Choice Requires="x14">
            <control shapeId="926723" r:id="rId6" name="Check Box 3">
              <controlPr locked="0" defaultSize="0" autoFill="0" autoLine="0" autoPict="0">
                <anchor moveWithCells="1">
                  <from>
                    <xdr:col>3</xdr:col>
                    <xdr:colOff>419100</xdr:colOff>
                    <xdr:row>21</xdr:row>
                    <xdr:rowOff>28575</xdr:rowOff>
                  </from>
                  <to>
                    <xdr:col>6</xdr:col>
                    <xdr:colOff>733425</xdr:colOff>
                    <xdr:row>21</xdr:row>
                    <xdr:rowOff>247650</xdr:rowOff>
                  </to>
                </anchor>
              </controlPr>
            </control>
          </mc:Choice>
        </mc:AlternateContent>
        <mc:AlternateContent xmlns:mc="http://schemas.openxmlformats.org/markup-compatibility/2006">
          <mc:Choice Requires="x14">
            <control shapeId="926724" r:id="rId7" name="Check Box 4">
              <controlPr locked="0" defaultSize="0" autoFill="0" autoLine="0" autoPict="0">
                <anchor moveWithCells="1">
                  <from>
                    <xdr:col>3</xdr:col>
                    <xdr:colOff>419100</xdr:colOff>
                    <xdr:row>22</xdr:row>
                    <xdr:rowOff>28575</xdr:rowOff>
                  </from>
                  <to>
                    <xdr:col>6</xdr:col>
                    <xdr:colOff>733425</xdr:colOff>
                    <xdr:row>22</xdr:row>
                    <xdr:rowOff>247650</xdr:rowOff>
                  </to>
                </anchor>
              </controlPr>
            </control>
          </mc:Choice>
        </mc:AlternateContent>
        <mc:AlternateContent xmlns:mc="http://schemas.openxmlformats.org/markup-compatibility/2006">
          <mc:Choice Requires="x14">
            <control shapeId="926725" r:id="rId8" name="Check Box 5">
              <controlPr locked="0" defaultSize="0" autoFill="0" autoLine="0" autoPict="0">
                <anchor moveWithCells="1">
                  <from>
                    <xdr:col>3</xdr:col>
                    <xdr:colOff>419100</xdr:colOff>
                    <xdr:row>23</xdr:row>
                    <xdr:rowOff>28575</xdr:rowOff>
                  </from>
                  <to>
                    <xdr:col>6</xdr:col>
                    <xdr:colOff>733425</xdr:colOff>
                    <xdr:row>23</xdr:row>
                    <xdr:rowOff>247650</xdr:rowOff>
                  </to>
                </anchor>
              </controlPr>
            </control>
          </mc:Choice>
        </mc:AlternateContent>
        <mc:AlternateContent xmlns:mc="http://schemas.openxmlformats.org/markup-compatibility/2006">
          <mc:Choice Requires="x14">
            <control shapeId="926726" r:id="rId9" name="Check Box 6">
              <controlPr locked="0" defaultSize="0" autoFill="0" autoLine="0" autoPict="0">
                <anchor moveWithCells="1">
                  <from>
                    <xdr:col>1</xdr:col>
                    <xdr:colOff>47625</xdr:colOff>
                    <xdr:row>24</xdr:row>
                    <xdr:rowOff>28575</xdr:rowOff>
                  </from>
                  <to>
                    <xdr:col>6</xdr:col>
                    <xdr:colOff>504825</xdr:colOff>
                    <xdr:row>24</xdr:row>
                    <xdr:rowOff>247650</xdr:rowOff>
                  </to>
                </anchor>
              </controlPr>
            </control>
          </mc:Choice>
        </mc:AlternateContent>
        <mc:AlternateContent xmlns:mc="http://schemas.openxmlformats.org/markup-compatibility/2006">
          <mc:Choice Requires="x14">
            <control shapeId="926727" r:id="rId10" name="Check Box 7">
              <controlPr locked="0" defaultSize="0" autoFill="0" autoLine="0" autoPict="0">
                <anchor moveWithCells="1">
                  <from>
                    <xdr:col>1</xdr:col>
                    <xdr:colOff>47625</xdr:colOff>
                    <xdr:row>25</xdr:row>
                    <xdr:rowOff>28575</xdr:rowOff>
                  </from>
                  <to>
                    <xdr:col>2</xdr:col>
                    <xdr:colOff>790575</xdr:colOff>
                    <xdr:row>25</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pageSetUpPr fitToPage="1"/>
  </sheetPr>
  <dimension ref="A1:Q180"/>
  <sheetViews>
    <sheetView showGridLines="0" topLeftCell="A10" workbookViewId="0">
      <selection activeCell="B37" sqref="B37"/>
    </sheetView>
  </sheetViews>
  <sheetFormatPr defaultRowHeight="12.75" x14ac:dyDescent="0.2"/>
  <cols>
    <col min="1" max="1" width="3.85546875" style="46" customWidth="1"/>
    <col min="2" max="2" width="10.85546875" style="46" customWidth="1"/>
    <col min="3" max="3" width="13.42578125" style="46" customWidth="1"/>
    <col min="4" max="5" width="14" style="46" customWidth="1"/>
    <col min="6" max="6" width="17.42578125" style="46" customWidth="1"/>
    <col min="7" max="7" width="9.140625" style="46" customWidth="1"/>
    <col min="8" max="8" width="3.85546875" style="46" customWidth="1"/>
    <col min="9" max="9" width="7.85546875" style="46" hidden="1" customWidth="1"/>
    <col min="10" max="10" width="15.140625" style="53" customWidth="1"/>
    <col min="11" max="16384" width="9.140625" style="46"/>
  </cols>
  <sheetData>
    <row r="1" spans="1:17" s="45" customFormat="1" ht="30" customHeight="1" x14ac:dyDescent="0.2">
      <c r="A1" s="212" t="str">
        <f>IF(Início!B6&lt;&gt;"",Início!B6,"")</f>
        <v>Agrupamento de Escolas de Pedome</v>
      </c>
      <c r="B1" s="49"/>
      <c r="C1" s="50"/>
      <c r="D1" s="50"/>
      <c r="E1" s="50"/>
      <c r="F1" s="449">
        <f>IF(Início!G5&gt;0,Início!G5,"")</f>
        <v>312179</v>
      </c>
      <c r="G1" s="449"/>
      <c r="H1" s="49"/>
      <c r="I1" s="51"/>
      <c r="J1" s="52"/>
    </row>
    <row r="2" spans="1:17" x14ac:dyDescent="0.2">
      <c r="E2" s="55" t="s">
        <v>1</v>
      </c>
      <c r="F2" s="55" t="s">
        <v>3</v>
      </c>
      <c r="G2" s="47" t="s">
        <v>2</v>
      </c>
      <c r="H2" s="22"/>
      <c r="I2" s="22"/>
      <c r="J2" s="46"/>
    </row>
    <row r="3" spans="1:17" ht="25.5" customHeight="1" x14ac:dyDescent="0.2">
      <c r="A3" s="400" t="s">
        <v>307</v>
      </c>
      <c r="B3" s="441"/>
      <c r="C3" s="441"/>
      <c r="D3" s="441"/>
      <c r="E3" s="441"/>
      <c r="F3" s="441"/>
      <c r="G3" s="441"/>
      <c r="H3" s="441"/>
      <c r="J3" s="46"/>
    </row>
    <row r="4" spans="1:17" ht="7.5" customHeight="1" x14ac:dyDescent="0.2">
      <c r="B4" s="13"/>
      <c r="C4" s="14"/>
      <c r="D4" s="14"/>
      <c r="E4" s="14"/>
      <c r="F4" s="14"/>
      <c r="G4" s="14"/>
      <c r="J4" s="45"/>
    </row>
    <row r="5" spans="1:17" ht="25.5" customHeight="1" x14ac:dyDescent="0.25">
      <c r="A5" s="400" t="s">
        <v>380</v>
      </c>
      <c r="B5" s="404"/>
      <c r="C5" s="404"/>
      <c r="D5" s="404"/>
      <c r="E5" s="404"/>
      <c r="F5" s="404"/>
      <c r="G5" s="188" t="s">
        <v>311</v>
      </c>
      <c r="H5" s="93"/>
      <c r="J5" s="46"/>
    </row>
    <row r="6" spans="1:17" ht="7.5" customHeight="1" x14ac:dyDescent="0.2"/>
    <row r="7" spans="1:17" ht="28.5" customHeight="1" x14ac:dyDescent="0.25">
      <c r="A7" s="400" t="s">
        <v>309</v>
      </c>
      <c r="B7" s="404"/>
      <c r="C7" s="404"/>
      <c r="D7" s="404"/>
      <c r="E7" s="404"/>
      <c r="F7" s="404"/>
      <c r="G7" s="404"/>
      <c r="H7" s="404"/>
      <c r="J7" s="46"/>
    </row>
    <row r="8" spans="1:17" ht="7.5" customHeight="1" x14ac:dyDescent="0.2"/>
    <row r="9" spans="1:17" ht="48.75" customHeight="1" x14ac:dyDescent="0.2">
      <c r="B9" s="395"/>
      <c r="C9" s="396"/>
      <c r="D9" s="396"/>
      <c r="E9" s="396"/>
      <c r="F9" s="396"/>
      <c r="G9" s="397"/>
    </row>
    <row r="10" spans="1:17" ht="7.5" customHeight="1" x14ac:dyDescent="0.2"/>
    <row r="11" spans="1:17" ht="27" customHeight="1" x14ac:dyDescent="0.25">
      <c r="A11" s="400" t="s">
        <v>308</v>
      </c>
      <c r="B11" s="404"/>
      <c r="C11" s="404"/>
      <c r="D11" s="404"/>
      <c r="E11" s="404"/>
      <c r="F11" s="404"/>
      <c r="G11" s="404"/>
      <c r="H11" s="404"/>
      <c r="J11" s="46"/>
    </row>
    <row r="12" spans="1:17" ht="7.5" customHeight="1" x14ac:dyDescent="0.2"/>
    <row r="13" spans="1:17" s="96" customFormat="1" ht="12.75" customHeight="1" x14ac:dyDescent="0.2">
      <c r="B13" s="448" t="str">
        <f>IF(G5="","",IF(G5="Não","",A1))</f>
        <v>Agrupamento de Escolas de Pedome</v>
      </c>
      <c r="C13" s="448"/>
      <c r="D13" s="448"/>
      <c r="E13" s="448"/>
      <c r="F13" s="448"/>
      <c r="G13" s="448"/>
      <c r="I13" s="96">
        <f>IF(B13&lt;&gt;"",F1,"")</f>
        <v>312179</v>
      </c>
      <c r="J13" s="97"/>
      <c r="Q13" s="186"/>
    </row>
    <row r="14" spans="1:17" s="96" customFormat="1" ht="12.75" customHeight="1" x14ac:dyDescent="0.2">
      <c r="B14" s="450" t="s">
        <v>61</v>
      </c>
      <c r="C14" s="450"/>
      <c r="D14" s="450"/>
      <c r="E14" s="450"/>
      <c r="F14" s="450"/>
      <c r="G14" s="450"/>
      <c r="I14" s="96">
        <f>IF(B14&lt;&gt;"",VLOOKUP(B14,$B$43:$C$179,2,FALSE),"")</f>
        <v>1317811</v>
      </c>
      <c r="J14" s="97"/>
    </row>
    <row r="15" spans="1:17" s="96" customFormat="1" ht="12.75" customHeight="1" x14ac:dyDescent="0.2">
      <c r="B15" s="450" t="s">
        <v>54</v>
      </c>
      <c r="C15" s="450"/>
      <c r="D15" s="450"/>
      <c r="E15" s="450"/>
      <c r="F15" s="450"/>
      <c r="G15" s="450"/>
      <c r="I15" s="96">
        <f t="shared" ref="I15:I32" si="0">IF(B15&lt;&gt;"",VLOOKUP(B15,$B$43:$C$179,2,FALSE),"")</f>
        <v>1310041</v>
      </c>
      <c r="J15" s="97"/>
    </row>
    <row r="16" spans="1:17" s="96" customFormat="1" ht="12.75" customHeight="1" x14ac:dyDescent="0.2">
      <c r="B16" s="450" t="s">
        <v>81</v>
      </c>
      <c r="C16" s="450"/>
      <c r="D16" s="450"/>
      <c r="E16" s="450"/>
      <c r="F16" s="450"/>
      <c r="G16" s="450"/>
      <c r="I16" s="96">
        <f t="shared" si="0"/>
        <v>312521</v>
      </c>
      <c r="J16" s="97"/>
    </row>
    <row r="17" spans="2:10" s="96" customFormat="1" ht="12.75" customHeight="1" x14ac:dyDescent="0.2">
      <c r="B17" s="450" t="s">
        <v>192</v>
      </c>
      <c r="C17" s="450"/>
      <c r="D17" s="450"/>
      <c r="E17" s="450"/>
      <c r="F17" s="450"/>
      <c r="G17" s="450"/>
      <c r="I17" s="96">
        <f t="shared" si="0"/>
        <v>1309931</v>
      </c>
      <c r="J17" s="97"/>
    </row>
    <row r="18" spans="2:10" s="96" customFormat="1" ht="12.75" customHeight="1" x14ac:dyDescent="0.2">
      <c r="B18" s="450" t="s">
        <v>141</v>
      </c>
      <c r="C18" s="450"/>
      <c r="D18" s="450"/>
      <c r="E18" s="450"/>
      <c r="F18" s="450"/>
      <c r="G18" s="450"/>
      <c r="I18" s="96">
        <f t="shared" si="0"/>
        <v>1308100</v>
      </c>
      <c r="J18" s="97"/>
    </row>
    <row r="19" spans="2:10" s="96" customFormat="1" ht="12.75" customHeight="1" x14ac:dyDescent="0.2">
      <c r="B19" s="450"/>
      <c r="C19" s="450"/>
      <c r="D19" s="450"/>
      <c r="E19" s="450"/>
      <c r="F19" s="450"/>
      <c r="G19" s="450"/>
      <c r="I19" s="96" t="str">
        <f t="shared" si="0"/>
        <v/>
      </c>
      <c r="J19" s="97"/>
    </row>
    <row r="20" spans="2:10" s="96" customFormat="1" ht="12.75" customHeight="1" x14ac:dyDescent="0.2">
      <c r="B20" s="450"/>
      <c r="C20" s="450"/>
      <c r="D20" s="450"/>
      <c r="E20" s="450"/>
      <c r="F20" s="450"/>
      <c r="G20" s="450"/>
      <c r="I20" s="96" t="str">
        <f t="shared" si="0"/>
        <v/>
      </c>
      <c r="J20" s="97"/>
    </row>
    <row r="21" spans="2:10" s="96" customFormat="1" ht="12.75" customHeight="1" x14ac:dyDescent="0.2">
      <c r="B21" s="450"/>
      <c r="C21" s="450"/>
      <c r="D21" s="450"/>
      <c r="E21" s="450"/>
      <c r="F21" s="450"/>
      <c r="G21" s="450"/>
      <c r="I21" s="96" t="str">
        <f t="shared" si="0"/>
        <v/>
      </c>
      <c r="J21" s="97"/>
    </row>
    <row r="22" spans="2:10" s="96" customFormat="1" ht="12.75" customHeight="1" x14ac:dyDescent="0.2">
      <c r="B22" s="450"/>
      <c r="C22" s="450"/>
      <c r="D22" s="450"/>
      <c r="E22" s="450"/>
      <c r="F22" s="450"/>
      <c r="G22" s="450"/>
      <c r="I22" s="96" t="str">
        <f t="shared" si="0"/>
        <v/>
      </c>
      <c r="J22" s="97"/>
    </row>
    <row r="23" spans="2:10" s="96" customFormat="1" ht="12.75" customHeight="1" x14ac:dyDescent="0.2">
      <c r="B23" s="450"/>
      <c r="C23" s="450"/>
      <c r="D23" s="450"/>
      <c r="E23" s="450"/>
      <c r="F23" s="450"/>
      <c r="G23" s="450"/>
      <c r="I23" s="96" t="str">
        <f t="shared" si="0"/>
        <v/>
      </c>
      <c r="J23" s="97"/>
    </row>
    <row r="24" spans="2:10" s="96" customFormat="1" ht="12.75" customHeight="1" x14ac:dyDescent="0.2">
      <c r="B24" s="450"/>
      <c r="C24" s="450"/>
      <c r="D24" s="450"/>
      <c r="E24" s="450"/>
      <c r="F24" s="450"/>
      <c r="G24" s="450"/>
      <c r="I24" s="96" t="str">
        <f t="shared" si="0"/>
        <v/>
      </c>
      <c r="J24" s="97"/>
    </row>
    <row r="25" spans="2:10" s="96" customFormat="1" ht="12.75" customHeight="1" x14ac:dyDescent="0.2">
      <c r="B25" s="450"/>
      <c r="C25" s="450"/>
      <c r="D25" s="450"/>
      <c r="E25" s="450"/>
      <c r="F25" s="450"/>
      <c r="G25" s="450"/>
      <c r="I25" s="96" t="str">
        <f t="shared" si="0"/>
        <v/>
      </c>
      <c r="J25" s="97"/>
    </row>
    <row r="26" spans="2:10" s="96" customFormat="1" ht="12.75" customHeight="1" x14ac:dyDescent="0.2">
      <c r="B26" s="450"/>
      <c r="C26" s="450"/>
      <c r="D26" s="450"/>
      <c r="E26" s="450"/>
      <c r="F26" s="450"/>
      <c r="G26" s="450"/>
      <c r="I26" s="96" t="str">
        <f t="shared" si="0"/>
        <v/>
      </c>
      <c r="J26" s="97"/>
    </row>
    <row r="27" spans="2:10" s="96" customFormat="1" ht="12.75" customHeight="1" x14ac:dyDescent="0.2">
      <c r="B27" s="450"/>
      <c r="C27" s="450"/>
      <c r="D27" s="450"/>
      <c r="E27" s="450"/>
      <c r="F27" s="450"/>
      <c r="G27" s="450"/>
      <c r="I27" s="96" t="str">
        <f t="shared" si="0"/>
        <v/>
      </c>
      <c r="J27" s="97"/>
    </row>
    <row r="28" spans="2:10" s="96" customFormat="1" ht="12.75" customHeight="1" x14ac:dyDescent="0.2">
      <c r="B28" s="450"/>
      <c r="C28" s="450"/>
      <c r="D28" s="450"/>
      <c r="E28" s="450"/>
      <c r="F28" s="450"/>
      <c r="G28" s="450"/>
      <c r="I28" s="96" t="str">
        <f t="shared" si="0"/>
        <v/>
      </c>
      <c r="J28" s="97"/>
    </row>
    <row r="29" spans="2:10" s="96" customFormat="1" ht="12.75" customHeight="1" x14ac:dyDescent="0.2">
      <c r="B29" s="450"/>
      <c r="C29" s="450"/>
      <c r="D29" s="450"/>
      <c r="E29" s="450"/>
      <c r="F29" s="450"/>
      <c r="G29" s="450"/>
      <c r="I29" s="96" t="str">
        <f t="shared" si="0"/>
        <v/>
      </c>
      <c r="J29" s="97"/>
    </row>
    <row r="30" spans="2:10" s="96" customFormat="1" ht="12.75" customHeight="1" x14ac:dyDescent="0.2">
      <c r="B30" s="450"/>
      <c r="C30" s="450"/>
      <c r="D30" s="450"/>
      <c r="E30" s="450"/>
      <c r="F30" s="450"/>
      <c r="G30" s="450"/>
      <c r="I30" s="96" t="str">
        <f t="shared" si="0"/>
        <v/>
      </c>
      <c r="J30" s="97"/>
    </row>
    <row r="31" spans="2:10" s="96" customFormat="1" ht="12.75" customHeight="1" x14ac:dyDescent="0.2">
      <c r="B31" s="450"/>
      <c r="C31" s="450"/>
      <c r="D31" s="450"/>
      <c r="E31" s="450"/>
      <c r="F31" s="450"/>
      <c r="G31" s="450"/>
      <c r="I31" s="96" t="str">
        <f t="shared" si="0"/>
        <v/>
      </c>
      <c r="J31" s="97"/>
    </row>
    <row r="32" spans="2:10" s="96" customFormat="1" ht="12.75" customHeight="1" x14ac:dyDescent="0.2">
      <c r="B32" s="450"/>
      <c r="C32" s="450"/>
      <c r="D32" s="450"/>
      <c r="E32" s="450"/>
      <c r="F32" s="450"/>
      <c r="G32" s="450"/>
      <c r="I32" s="96" t="str">
        <f t="shared" si="0"/>
        <v/>
      </c>
      <c r="J32" s="97"/>
    </row>
    <row r="33" spans="1:10" ht="7.5" customHeight="1" x14ac:dyDescent="0.2"/>
    <row r="34" spans="1:10" ht="27" customHeight="1" x14ac:dyDescent="0.25">
      <c r="A34" s="400" t="s">
        <v>310</v>
      </c>
      <c r="B34" s="404"/>
      <c r="C34" s="404"/>
      <c r="D34" s="404"/>
      <c r="E34" s="404"/>
      <c r="F34" s="404"/>
      <c r="G34" s="404"/>
      <c r="H34" s="404"/>
      <c r="J34" s="46"/>
    </row>
    <row r="35" spans="1:10" ht="7.5" customHeight="1" x14ac:dyDescent="0.2"/>
    <row r="36" spans="1:10" ht="90.75" customHeight="1" x14ac:dyDescent="0.2">
      <c r="B36" s="395" t="s">
        <v>504</v>
      </c>
      <c r="C36" s="396"/>
      <c r="D36" s="396"/>
      <c r="E36" s="396"/>
      <c r="F36" s="396"/>
      <c r="G36" s="397"/>
    </row>
    <row r="42" spans="1:10" hidden="1" x14ac:dyDescent="0.2">
      <c r="J42" s="46"/>
    </row>
    <row r="43" spans="1:10" ht="45" hidden="1" x14ac:dyDescent="0.2">
      <c r="B43" s="72" t="s">
        <v>86</v>
      </c>
      <c r="C43" s="71">
        <v>1111487</v>
      </c>
      <c r="J43" s="46"/>
    </row>
    <row r="44" spans="1:10" ht="45" hidden="1" x14ac:dyDescent="0.2">
      <c r="B44" s="72" t="s">
        <v>90</v>
      </c>
      <c r="C44" s="71">
        <v>1312658</v>
      </c>
      <c r="J44" s="46"/>
    </row>
    <row r="45" spans="1:10" ht="45" hidden="1" x14ac:dyDescent="0.2">
      <c r="B45" s="72" t="s">
        <v>144</v>
      </c>
      <c r="C45" s="71">
        <v>1115353</v>
      </c>
      <c r="J45" s="46"/>
    </row>
    <row r="46" spans="1:10" ht="33.75" hidden="1" x14ac:dyDescent="0.2">
      <c r="B46" s="72" t="s">
        <v>89</v>
      </c>
      <c r="C46" s="71">
        <v>1312225</v>
      </c>
      <c r="J46" s="46"/>
    </row>
    <row r="47" spans="1:10" ht="45" hidden="1" x14ac:dyDescent="0.2">
      <c r="B47" s="72" t="s">
        <v>35</v>
      </c>
      <c r="C47" s="71">
        <v>1110579</v>
      </c>
      <c r="J47" s="46"/>
    </row>
    <row r="48" spans="1:10" ht="33.75" hidden="1" x14ac:dyDescent="0.2">
      <c r="B48" s="72" t="s">
        <v>23</v>
      </c>
      <c r="C48" s="71">
        <v>1106019</v>
      </c>
      <c r="J48" s="46"/>
    </row>
    <row r="49" spans="2:10" ht="33.75" hidden="1" x14ac:dyDescent="0.2">
      <c r="B49" s="72" t="s">
        <v>41</v>
      </c>
      <c r="C49" s="71">
        <v>1115029</v>
      </c>
      <c r="J49" s="46"/>
    </row>
    <row r="50" spans="2:10" ht="33.75" hidden="1" x14ac:dyDescent="0.2">
      <c r="B50" s="72" t="s">
        <v>197</v>
      </c>
      <c r="C50" s="71">
        <v>1106033</v>
      </c>
      <c r="J50" s="46"/>
    </row>
    <row r="51" spans="2:10" ht="33.75" hidden="1" x14ac:dyDescent="0.2">
      <c r="B51" s="72" t="s">
        <v>87</v>
      </c>
      <c r="C51" s="71">
        <v>1115984</v>
      </c>
      <c r="J51" s="46"/>
    </row>
    <row r="52" spans="2:10" ht="33.75" hidden="1" x14ac:dyDescent="0.2">
      <c r="B52" s="72" t="s">
        <v>145</v>
      </c>
      <c r="C52" s="71">
        <v>816159</v>
      </c>
      <c r="J52" s="46"/>
    </row>
    <row r="53" spans="2:10" ht="33.75" hidden="1" x14ac:dyDescent="0.2">
      <c r="B53" s="72" t="s">
        <v>146</v>
      </c>
      <c r="C53" s="71">
        <v>1014390</v>
      </c>
      <c r="J53" s="46"/>
    </row>
    <row r="54" spans="2:10" ht="45" hidden="1" x14ac:dyDescent="0.2">
      <c r="B54" s="72" t="s">
        <v>47</v>
      </c>
      <c r="C54" s="71">
        <v>1303850</v>
      </c>
      <c r="J54" s="46"/>
    </row>
    <row r="55" spans="2:10" ht="33.75" hidden="1" x14ac:dyDescent="0.2">
      <c r="B55" s="72" t="s">
        <v>81</v>
      </c>
      <c r="C55" s="71">
        <v>312521</v>
      </c>
      <c r="J55" s="46"/>
    </row>
    <row r="56" spans="2:10" ht="33.75" hidden="1" x14ac:dyDescent="0.2">
      <c r="B56" s="72" t="s">
        <v>34</v>
      </c>
      <c r="C56" s="71">
        <v>1107540</v>
      </c>
      <c r="J56" s="46"/>
    </row>
    <row r="57" spans="2:10" ht="33.75" hidden="1" x14ac:dyDescent="0.2">
      <c r="B57" s="72" t="s">
        <v>94</v>
      </c>
      <c r="C57" s="71">
        <v>1503427</v>
      </c>
      <c r="J57" s="46"/>
    </row>
    <row r="58" spans="2:10" ht="33.75" hidden="1" x14ac:dyDescent="0.2">
      <c r="B58" s="72" t="s">
        <v>42</v>
      </c>
      <c r="C58" s="71">
        <v>1115234</v>
      </c>
      <c r="J58" s="46"/>
    </row>
    <row r="59" spans="2:10" ht="33.75" hidden="1" x14ac:dyDescent="0.2">
      <c r="B59" s="72" t="s">
        <v>64</v>
      </c>
      <c r="C59" s="71">
        <v>1503825</v>
      </c>
      <c r="J59" s="46"/>
    </row>
    <row r="60" spans="2:10" ht="33.75" hidden="1" x14ac:dyDescent="0.2">
      <c r="B60" s="72" t="s">
        <v>27</v>
      </c>
      <c r="C60" s="71">
        <v>1106295</v>
      </c>
      <c r="J60" s="46"/>
    </row>
    <row r="61" spans="2:10" ht="33.75" hidden="1" x14ac:dyDescent="0.2">
      <c r="B61" s="72" t="s">
        <v>143</v>
      </c>
      <c r="C61" s="71">
        <v>201450</v>
      </c>
      <c r="J61" s="46"/>
    </row>
    <row r="62" spans="2:10" ht="33.75" hidden="1" x14ac:dyDescent="0.2">
      <c r="B62" s="72" t="s">
        <v>18</v>
      </c>
      <c r="C62" s="71">
        <v>808306</v>
      </c>
      <c r="J62" s="46"/>
    </row>
    <row r="63" spans="2:10" ht="33.75" hidden="1" x14ac:dyDescent="0.2">
      <c r="B63" s="72" t="s">
        <v>135</v>
      </c>
      <c r="C63" s="71">
        <v>1201458</v>
      </c>
      <c r="J63" s="46"/>
    </row>
    <row r="64" spans="2:10" ht="33.75" hidden="1" x14ac:dyDescent="0.2">
      <c r="B64" s="72" t="s">
        <v>105</v>
      </c>
      <c r="C64" s="71">
        <v>1203036</v>
      </c>
      <c r="J64" s="46"/>
    </row>
    <row r="65" spans="2:10" ht="33.75" hidden="1" x14ac:dyDescent="0.2">
      <c r="B65" s="72" t="s">
        <v>85</v>
      </c>
      <c r="C65" s="71">
        <v>1106667</v>
      </c>
      <c r="J65" s="46"/>
    </row>
    <row r="66" spans="2:10" ht="56.25" hidden="1" x14ac:dyDescent="0.2">
      <c r="B66" s="72" t="s">
        <v>33</v>
      </c>
      <c r="C66" s="71">
        <v>1107183</v>
      </c>
      <c r="J66" s="46"/>
    </row>
    <row r="67" spans="2:10" ht="45" hidden="1" x14ac:dyDescent="0.2">
      <c r="B67" s="72" t="s">
        <v>106</v>
      </c>
      <c r="C67" s="71">
        <v>1110156</v>
      </c>
      <c r="J67" s="46"/>
    </row>
    <row r="68" spans="2:10" ht="33.75" hidden="1" x14ac:dyDescent="0.2">
      <c r="B68" s="72" t="s">
        <v>93</v>
      </c>
      <c r="C68" s="71">
        <v>1409050</v>
      </c>
      <c r="J68" s="46"/>
    </row>
    <row r="69" spans="2:10" ht="33.75" hidden="1" x14ac:dyDescent="0.2">
      <c r="B69" s="72" t="s">
        <v>54</v>
      </c>
      <c r="C69" s="71">
        <v>1310041</v>
      </c>
      <c r="J69" s="46"/>
    </row>
    <row r="70" spans="2:10" ht="33.75" hidden="1" x14ac:dyDescent="0.2">
      <c r="B70" s="72" t="s">
        <v>61</v>
      </c>
      <c r="C70" s="71">
        <v>1317811</v>
      </c>
      <c r="J70" s="46"/>
    </row>
    <row r="71" spans="2:10" ht="33.75" hidden="1" x14ac:dyDescent="0.2">
      <c r="B71" s="72" t="s">
        <v>17</v>
      </c>
      <c r="C71" s="71">
        <v>704719</v>
      </c>
      <c r="J71" s="46"/>
    </row>
    <row r="72" spans="2:10" ht="33.75" hidden="1" x14ac:dyDescent="0.2">
      <c r="B72" s="72" t="s">
        <v>11</v>
      </c>
      <c r="C72" s="71">
        <v>113401</v>
      </c>
      <c r="J72" s="46"/>
    </row>
    <row r="73" spans="2:10" ht="45" hidden="1" x14ac:dyDescent="0.2">
      <c r="B73" s="72" t="s">
        <v>192</v>
      </c>
      <c r="C73" s="71">
        <v>1309931</v>
      </c>
      <c r="J73" s="46"/>
    </row>
    <row r="74" spans="2:10" ht="45" hidden="1" x14ac:dyDescent="0.2">
      <c r="B74" s="72" t="s">
        <v>110</v>
      </c>
      <c r="C74" s="71">
        <v>404745</v>
      </c>
      <c r="J74" s="46"/>
    </row>
    <row r="75" spans="2:10" ht="33.75" hidden="1" x14ac:dyDescent="0.2">
      <c r="B75" s="72" t="s">
        <v>19</v>
      </c>
      <c r="C75" s="71">
        <v>810114</v>
      </c>
      <c r="J75" s="46"/>
    </row>
    <row r="76" spans="2:10" ht="45" hidden="1" x14ac:dyDescent="0.2">
      <c r="B76" s="72" t="s">
        <v>142</v>
      </c>
      <c r="C76" s="71">
        <v>1307787</v>
      </c>
      <c r="J76" s="46"/>
    </row>
    <row r="77" spans="2:10" ht="33.75" hidden="1" x14ac:dyDescent="0.2">
      <c r="B77" s="72" t="s">
        <v>22</v>
      </c>
      <c r="C77" s="71">
        <v>1009142</v>
      </c>
      <c r="J77" s="46"/>
    </row>
    <row r="78" spans="2:10" ht="33.75" hidden="1" x14ac:dyDescent="0.2">
      <c r="B78" s="72" t="s">
        <v>53</v>
      </c>
      <c r="C78" s="71">
        <v>1308930</v>
      </c>
      <c r="J78" s="46"/>
    </row>
    <row r="79" spans="2:10" ht="45" hidden="1" x14ac:dyDescent="0.2">
      <c r="B79" s="72" t="s">
        <v>63</v>
      </c>
      <c r="C79" s="71">
        <v>1503524</v>
      </c>
      <c r="J79" s="46"/>
    </row>
    <row r="80" spans="2:10" ht="33.75" hidden="1" x14ac:dyDescent="0.2">
      <c r="B80" s="72" t="s">
        <v>46</v>
      </c>
      <c r="C80" s="71">
        <v>1211428</v>
      </c>
      <c r="J80" s="46"/>
    </row>
    <row r="81" spans="2:10" ht="56.25" hidden="1" x14ac:dyDescent="0.2">
      <c r="B81" s="72" t="s">
        <v>95</v>
      </c>
      <c r="C81" s="71">
        <v>1609085</v>
      </c>
      <c r="J81" s="46"/>
    </row>
    <row r="82" spans="2:10" ht="33.75" hidden="1" x14ac:dyDescent="0.2">
      <c r="B82" s="72" t="s">
        <v>12</v>
      </c>
      <c r="C82" s="71">
        <v>210443</v>
      </c>
      <c r="J82" s="46"/>
    </row>
    <row r="83" spans="2:10" ht="33.75" hidden="1" x14ac:dyDescent="0.2">
      <c r="B83" s="72" t="s">
        <v>115</v>
      </c>
      <c r="C83" s="71">
        <v>708504</v>
      </c>
      <c r="J83" s="46"/>
    </row>
    <row r="84" spans="2:10" ht="33.75" hidden="1" x14ac:dyDescent="0.2">
      <c r="B84" s="72" t="s">
        <v>116</v>
      </c>
      <c r="C84" s="71">
        <v>1707142</v>
      </c>
      <c r="J84" s="46"/>
    </row>
    <row r="85" spans="2:10" ht="45" hidden="1" x14ac:dyDescent="0.2">
      <c r="B85" s="72" t="s">
        <v>132</v>
      </c>
      <c r="C85" s="71">
        <v>1510791</v>
      </c>
      <c r="J85" s="46"/>
    </row>
    <row r="86" spans="2:10" ht="33.75" hidden="1" x14ac:dyDescent="0.2">
      <c r="B86" s="72" t="s">
        <v>119</v>
      </c>
      <c r="C86" s="71">
        <v>1311754</v>
      </c>
      <c r="J86" s="46"/>
    </row>
    <row r="87" spans="2:10" ht="33.75" hidden="1" x14ac:dyDescent="0.2">
      <c r="B87" s="72" t="s">
        <v>10</v>
      </c>
      <c r="C87" s="71">
        <v>108767</v>
      </c>
      <c r="J87" s="46"/>
    </row>
    <row r="88" spans="2:10" ht="33.75" hidden="1" x14ac:dyDescent="0.2">
      <c r="B88" s="72" t="s">
        <v>55</v>
      </c>
      <c r="C88" s="71">
        <v>1310500</v>
      </c>
      <c r="J88" s="46"/>
    </row>
    <row r="89" spans="2:10" ht="33.75" hidden="1" x14ac:dyDescent="0.2">
      <c r="B89" s="72" t="s">
        <v>16</v>
      </c>
      <c r="C89" s="71">
        <v>312179</v>
      </c>
      <c r="J89" s="46"/>
    </row>
    <row r="90" spans="2:10" ht="33.75" hidden="1" x14ac:dyDescent="0.2">
      <c r="B90" s="72" t="s">
        <v>50</v>
      </c>
      <c r="C90" s="71">
        <v>1306753</v>
      </c>
      <c r="J90" s="46"/>
    </row>
    <row r="91" spans="2:10" ht="33.75" hidden="1" x14ac:dyDescent="0.2">
      <c r="B91" s="72" t="s">
        <v>121</v>
      </c>
      <c r="C91" s="71">
        <v>1014620</v>
      </c>
      <c r="J91" s="46"/>
    </row>
    <row r="92" spans="2:10" ht="33.75" hidden="1" x14ac:dyDescent="0.2">
      <c r="B92" s="72" t="s">
        <v>52</v>
      </c>
      <c r="C92" s="71">
        <v>1308693</v>
      </c>
      <c r="J92" s="46"/>
    </row>
    <row r="93" spans="2:10" ht="33.75" hidden="1" x14ac:dyDescent="0.2">
      <c r="B93" s="72" t="s">
        <v>190</v>
      </c>
      <c r="C93" s="71">
        <v>1213791</v>
      </c>
      <c r="J93" s="46"/>
    </row>
    <row r="94" spans="2:10" ht="33.75" hidden="1" x14ac:dyDescent="0.2">
      <c r="B94" s="72" t="s">
        <v>72</v>
      </c>
      <c r="C94" s="71">
        <v>1813701</v>
      </c>
      <c r="J94" s="46"/>
    </row>
    <row r="95" spans="2:10" ht="33.75" hidden="1" x14ac:dyDescent="0.2">
      <c r="B95" s="72" t="s">
        <v>84</v>
      </c>
      <c r="C95" s="71">
        <v>806296</v>
      </c>
      <c r="J95" s="46"/>
    </row>
    <row r="96" spans="2:10" ht="33.75" hidden="1" x14ac:dyDescent="0.2">
      <c r="B96" s="72" t="s">
        <v>51</v>
      </c>
      <c r="C96" s="71">
        <v>1307907</v>
      </c>
      <c r="J96" s="46"/>
    </row>
    <row r="97" spans="2:10" ht="45" hidden="1" x14ac:dyDescent="0.2">
      <c r="B97" s="72" t="s">
        <v>73</v>
      </c>
      <c r="C97" s="71">
        <v>1816332</v>
      </c>
      <c r="J97" s="46"/>
    </row>
    <row r="98" spans="2:10" ht="33.75" hidden="1" x14ac:dyDescent="0.2">
      <c r="B98" s="72" t="s">
        <v>69</v>
      </c>
      <c r="C98" s="71">
        <v>1513632</v>
      </c>
      <c r="J98" s="46"/>
    </row>
    <row r="99" spans="2:10" ht="33.75" hidden="1" x14ac:dyDescent="0.2">
      <c r="B99" s="72" t="s">
        <v>70</v>
      </c>
      <c r="C99" s="71">
        <v>1804553</v>
      </c>
      <c r="J99" s="46"/>
    </row>
    <row r="100" spans="2:10" ht="33.75" hidden="1" x14ac:dyDescent="0.2">
      <c r="B100" s="72" t="s">
        <v>127</v>
      </c>
      <c r="C100" s="71">
        <v>1501443</v>
      </c>
      <c r="J100" s="46"/>
    </row>
    <row r="101" spans="2:10" ht="33.75" hidden="1" x14ac:dyDescent="0.2">
      <c r="B101" s="72" t="s">
        <v>128</v>
      </c>
      <c r="C101" s="71">
        <v>1304806</v>
      </c>
      <c r="J101" s="46"/>
    </row>
    <row r="102" spans="2:10" ht="45" hidden="1" x14ac:dyDescent="0.2">
      <c r="B102" s="72" t="s">
        <v>9</v>
      </c>
      <c r="C102" s="71">
        <v>101607</v>
      </c>
      <c r="J102" s="46"/>
    </row>
    <row r="103" spans="2:10" ht="33.75" hidden="1" x14ac:dyDescent="0.2">
      <c r="B103" s="72" t="s">
        <v>129</v>
      </c>
      <c r="C103" s="71">
        <v>712292</v>
      </c>
      <c r="J103" s="46"/>
    </row>
    <row r="104" spans="2:10" ht="33.75" hidden="1" x14ac:dyDescent="0.2">
      <c r="B104" s="72" t="s">
        <v>40</v>
      </c>
      <c r="C104" s="71">
        <v>1114761</v>
      </c>
      <c r="J104" s="46"/>
    </row>
    <row r="105" spans="2:10" ht="33.75" hidden="1" x14ac:dyDescent="0.2">
      <c r="B105" s="72" t="s">
        <v>60</v>
      </c>
      <c r="C105" s="71">
        <v>1317564</v>
      </c>
      <c r="J105" s="46"/>
    </row>
    <row r="106" spans="2:10" ht="33.75" hidden="1" x14ac:dyDescent="0.2">
      <c r="B106" s="72" t="s">
        <v>104</v>
      </c>
      <c r="C106" s="71">
        <v>714317</v>
      </c>
      <c r="J106" s="46"/>
    </row>
    <row r="107" spans="2:10" ht="33.75" hidden="1" x14ac:dyDescent="0.2">
      <c r="B107" s="72" t="s">
        <v>193</v>
      </c>
      <c r="C107" s="71">
        <v>1714183</v>
      </c>
      <c r="J107" s="46"/>
    </row>
    <row r="108" spans="2:10" ht="33.75" hidden="1" x14ac:dyDescent="0.2">
      <c r="B108" s="72" t="s">
        <v>29</v>
      </c>
      <c r="C108" s="71">
        <v>1106449</v>
      </c>
      <c r="J108" s="46"/>
    </row>
    <row r="109" spans="2:10" ht="45" hidden="1" x14ac:dyDescent="0.2">
      <c r="B109" s="72" t="s">
        <v>31</v>
      </c>
      <c r="C109" s="71">
        <v>1106946</v>
      </c>
      <c r="J109" s="46"/>
    </row>
    <row r="110" spans="2:10" ht="33.75" hidden="1" x14ac:dyDescent="0.2">
      <c r="B110" s="72" t="s">
        <v>58</v>
      </c>
      <c r="C110" s="71">
        <v>1312346</v>
      </c>
      <c r="J110" s="46"/>
    </row>
    <row r="111" spans="2:10" ht="33.75" hidden="1" x14ac:dyDescent="0.2">
      <c r="B111" s="72" t="s">
        <v>137</v>
      </c>
      <c r="C111" s="71">
        <v>408677</v>
      </c>
      <c r="J111" s="46"/>
    </row>
    <row r="112" spans="2:10" ht="45" hidden="1" x14ac:dyDescent="0.2">
      <c r="B112" s="72" t="s">
        <v>62</v>
      </c>
      <c r="C112" s="71">
        <v>1503233</v>
      </c>
      <c r="J112" s="46"/>
    </row>
    <row r="113" spans="2:10" ht="33.75" hidden="1" x14ac:dyDescent="0.2">
      <c r="B113" s="72" t="s">
        <v>74</v>
      </c>
      <c r="C113" s="71">
        <v>1823569</v>
      </c>
      <c r="J113" s="46"/>
    </row>
    <row r="114" spans="2:10" ht="33.75" hidden="1" x14ac:dyDescent="0.2">
      <c r="B114" s="72" t="s">
        <v>140</v>
      </c>
      <c r="C114" s="71">
        <v>1311212</v>
      </c>
      <c r="J114" s="46"/>
    </row>
    <row r="115" spans="2:10" ht="33.75" hidden="1" x14ac:dyDescent="0.2">
      <c r="B115" s="72" t="s">
        <v>123</v>
      </c>
      <c r="C115" s="71">
        <v>313126</v>
      </c>
      <c r="J115" s="46"/>
    </row>
    <row r="116" spans="2:10" ht="45" hidden="1" x14ac:dyDescent="0.2">
      <c r="B116" s="72" t="s">
        <v>191</v>
      </c>
      <c r="C116" s="71">
        <v>1302882</v>
      </c>
      <c r="J116" s="46"/>
    </row>
    <row r="117" spans="2:10" ht="45" hidden="1" x14ac:dyDescent="0.2">
      <c r="B117" s="72" t="s">
        <v>67</v>
      </c>
      <c r="C117" s="71">
        <v>1506877</v>
      </c>
      <c r="J117" s="46"/>
    </row>
    <row r="118" spans="2:10" ht="33.75" hidden="1" x14ac:dyDescent="0.2">
      <c r="B118" s="72" t="s">
        <v>59</v>
      </c>
      <c r="C118" s="71">
        <v>1312553</v>
      </c>
      <c r="J118" s="46"/>
    </row>
    <row r="119" spans="2:10" ht="33.75" hidden="1" x14ac:dyDescent="0.2">
      <c r="B119" s="72" t="s">
        <v>20</v>
      </c>
      <c r="C119" s="71">
        <v>810452</v>
      </c>
      <c r="J119" s="46"/>
    </row>
    <row r="120" spans="2:10" ht="45" hidden="1" x14ac:dyDescent="0.2">
      <c r="B120" s="72" t="s">
        <v>44</v>
      </c>
      <c r="C120" s="71">
        <v>1115606</v>
      </c>
      <c r="J120" s="46"/>
    </row>
    <row r="121" spans="2:10" ht="56.25" hidden="1" x14ac:dyDescent="0.2">
      <c r="B121" s="72" t="s">
        <v>108</v>
      </c>
      <c r="C121" s="71">
        <v>810178</v>
      </c>
      <c r="J121" s="46"/>
    </row>
    <row r="122" spans="2:10" ht="45" hidden="1" x14ac:dyDescent="0.2">
      <c r="B122" s="72" t="s">
        <v>13</v>
      </c>
      <c r="C122" s="71">
        <v>303210</v>
      </c>
      <c r="J122" s="46"/>
    </row>
    <row r="123" spans="2:10" ht="56.25" hidden="1" x14ac:dyDescent="0.2">
      <c r="B123" s="72" t="s">
        <v>101</v>
      </c>
      <c r="C123" s="71">
        <v>1820735</v>
      </c>
      <c r="J123" s="46"/>
    </row>
    <row r="124" spans="2:10" ht="33.75" hidden="1" x14ac:dyDescent="0.2">
      <c r="B124" s="72" t="s">
        <v>134</v>
      </c>
      <c r="C124" s="71">
        <v>808509</v>
      </c>
      <c r="J124" s="46"/>
    </row>
    <row r="125" spans="2:10" ht="45" hidden="1" x14ac:dyDescent="0.2">
      <c r="B125" s="72" t="s">
        <v>109</v>
      </c>
      <c r="C125" s="71">
        <v>1107568</v>
      </c>
      <c r="J125" s="46"/>
    </row>
    <row r="126" spans="2:10" ht="45" hidden="1" x14ac:dyDescent="0.2">
      <c r="B126" s="72" t="s">
        <v>21</v>
      </c>
      <c r="C126" s="71">
        <v>811550</v>
      </c>
      <c r="J126" s="46"/>
    </row>
    <row r="127" spans="2:10" ht="56.25" hidden="1" x14ac:dyDescent="0.2">
      <c r="B127" s="72" t="s">
        <v>194</v>
      </c>
      <c r="C127" s="71">
        <v>612842</v>
      </c>
      <c r="J127" s="46"/>
    </row>
    <row r="128" spans="2:10" ht="45" hidden="1" x14ac:dyDescent="0.2">
      <c r="B128" s="72" t="s">
        <v>30</v>
      </c>
      <c r="C128" s="71">
        <v>1106841</v>
      </c>
      <c r="J128" s="46"/>
    </row>
    <row r="129" spans="2:10" ht="45" hidden="1" x14ac:dyDescent="0.2">
      <c r="B129" s="72" t="s">
        <v>14</v>
      </c>
      <c r="C129" s="71">
        <v>308010</v>
      </c>
      <c r="J129" s="46"/>
    </row>
    <row r="130" spans="2:10" ht="45" hidden="1" x14ac:dyDescent="0.2">
      <c r="B130" s="72" t="s">
        <v>39</v>
      </c>
      <c r="C130" s="71">
        <v>1111883</v>
      </c>
      <c r="J130" s="46"/>
    </row>
    <row r="131" spans="2:10" ht="45" hidden="1" x14ac:dyDescent="0.2">
      <c r="B131" s="72" t="s">
        <v>24</v>
      </c>
      <c r="C131" s="71">
        <v>1106123</v>
      </c>
      <c r="J131" s="46"/>
    </row>
    <row r="132" spans="2:10" ht="45" hidden="1" x14ac:dyDescent="0.2">
      <c r="B132" s="72" t="s">
        <v>100</v>
      </c>
      <c r="C132" s="71">
        <v>1804372</v>
      </c>
      <c r="J132" s="46"/>
    </row>
    <row r="133" spans="2:10" ht="45" hidden="1" x14ac:dyDescent="0.2">
      <c r="B133" s="72" t="s">
        <v>96</v>
      </c>
      <c r="C133" s="71">
        <v>1708193</v>
      </c>
      <c r="J133" s="46"/>
    </row>
    <row r="134" spans="2:10" ht="45" hidden="1" x14ac:dyDescent="0.2">
      <c r="B134" s="72" t="s">
        <v>45</v>
      </c>
      <c r="C134" s="71">
        <v>1115839</v>
      </c>
      <c r="J134" s="46"/>
    </row>
    <row r="135" spans="2:10" ht="56.25" hidden="1" x14ac:dyDescent="0.2">
      <c r="B135" s="72" t="s">
        <v>111</v>
      </c>
      <c r="C135" s="71">
        <v>1508166</v>
      </c>
      <c r="J135" s="46"/>
    </row>
    <row r="136" spans="2:10" ht="56.25" hidden="1" x14ac:dyDescent="0.2">
      <c r="B136" s="72" t="s">
        <v>82</v>
      </c>
      <c r="C136" s="71">
        <v>505437</v>
      </c>
      <c r="J136" s="46"/>
    </row>
    <row r="137" spans="2:10" ht="33.75" hidden="1" x14ac:dyDescent="0.2">
      <c r="B137" s="72" t="s">
        <v>112</v>
      </c>
      <c r="C137" s="71">
        <v>807981</v>
      </c>
      <c r="J137" s="46"/>
    </row>
    <row r="138" spans="2:10" ht="56.25" hidden="1" x14ac:dyDescent="0.2">
      <c r="B138" s="72" t="s">
        <v>196</v>
      </c>
      <c r="C138" s="71">
        <v>1111170</v>
      </c>
      <c r="J138" s="46"/>
    </row>
    <row r="139" spans="2:10" ht="45" hidden="1" x14ac:dyDescent="0.2">
      <c r="B139" s="72" t="s">
        <v>57</v>
      </c>
      <c r="C139" s="71">
        <v>1312289</v>
      </c>
      <c r="J139" s="46"/>
    </row>
    <row r="140" spans="2:10" ht="45" hidden="1" x14ac:dyDescent="0.2">
      <c r="B140" s="72" t="s">
        <v>28</v>
      </c>
      <c r="C140" s="71">
        <v>1106304</v>
      </c>
      <c r="J140" s="46"/>
    </row>
    <row r="141" spans="2:10" ht="33.75" hidden="1" x14ac:dyDescent="0.2">
      <c r="B141" s="72" t="s">
        <v>117</v>
      </c>
      <c r="C141" s="71">
        <v>1115822</v>
      </c>
      <c r="J141" s="46"/>
    </row>
    <row r="142" spans="2:10" ht="45" hidden="1" x14ac:dyDescent="0.2">
      <c r="B142" s="72" t="s">
        <v>56</v>
      </c>
      <c r="C142" s="71">
        <v>1312010</v>
      </c>
      <c r="J142" s="46"/>
    </row>
    <row r="143" spans="2:10" ht="45" hidden="1" x14ac:dyDescent="0.2">
      <c r="B143" s="72" t="s">
        <v>26</v>
      </c>
      <c r="C143" s="71">
        <v>1106235</v>
      </c>
      <c r="J143" s="46"/>
    </row>
    <row r="144" spans="2:10" ht="56.25" hidden="1" x14ac:dyDescent="0.2">
      <c r="B144" s="72" t="s">
        <v>130</v>
      </c>
      <c r="C144" s="71">
        <v>705306</v>
      </c>
      <c r="J144" s="46"/>
    </row>
    <row r="145" spans="2:10" ht="56.25" hidden="1" x14ac:dyDescent="0.2">
      <c r="B145" s="72" t="s">
        <v>113</v>
      </c>
      <c r="C145" s="71">
        <v>1010623</v>
      </c>
      <c r="J145" s="46"/>
    </row>
    <row r="146" spans="2:10" ht="45" hidden="1" x14ac:dyDescent="0.2">
      <c r="B146" s="72" t="s">
        <v>114</v>
      </c>
      <c r="C146" s="71">
        <v>1106812</v>
      </c>
      <c r="J146" s="46"/>
    </row>
    <row r="147" spans="2:10" ht="33.75" hidden="1" x14ac:dyDescent="0.2">
      <c r="B147" s="72" t="s">
        <v>80</v>
      </c>
      <c r="C147" s="71">
        <v>303089</v>
      </c>
      <c r="J147" s="46"/>
    </row>
    <row r="148" spans="2:10" ht="33.75" hidden="1" x14ac:dyDescent="0.2">
      <c r="B148" s="72" t="s">
        <v>43</v>
      </c>
      <c r="C148" s="71">
        <v>1115498</v>
      </c>
      <c r="J148" s="46"/>
    </row>
    <row r="149" spans="2:10" ht="33.75" hidden="1" x14ac:dyDescent="0.2">
      <c r="B149" s="74" t="s">
        <v>79</v>
      </c>
      <c r="C149" s="73">
        <v>205196</v>
      </c>
      <c r="J149" s="46"/>
    </row>
    <row r="150" spans="2:10" ht="33.75" hidden="1" x14ac:dyDescent="0.2">
      <c r="B150" s="72" t="s">
        <v>136</v>
      </c>
      <c r="C150" s="71">
        <v>1207010</v>
      </c>
      <c r="J150" s="46"/>
    </row>
    <row r="151" spans="2:10" ht="45" hidden="1" x14ac:dyDescent="0.2">
      <c r="B151" s="72" t="s">
        <v>88</v>
      </c>
      <c r="C151" s="71">
        <v>1214630</v>
      </c>
      <c r="J151" s="46"/>
    </row>
    <row r="152" spans="2:10" ht="33.75" hidden="1" x14ac:dyDescent="0.2">
      <c r="B152" s="72" t="s">
        <v>138</v>
      </c>
      <c r="C152" s="71">
        <v>213372</v>
      </c>
      <c r="J152" s="46"/>
    </row>
    <row r="153" spans="2:10" ht="56.25" hidden="1" x14ac:dyDescent="0.2">
      <c r="B153" s="72" t="s">
        <v>195</v>
      </c>
      <c r="C153" s="71">
        <v>502392</v>
      </c>
      <c r="J153" s="46"/>
    </row>
    <row r="154" spans="2:10" ht="45" hidden="1" x14ac:dyDescent="0.2">
      <c r="B154" s="72" t="s">
        <v>68</v>
      </c>
      <c r="C154" s="71">
        <v>1512911</v>
      </c>
      <c r="J154" s="46"/>
    </row>
    <row r="155" spans="2:10" ht="56.25" hidden="1" x14ac:dyDescent="0.2">
      <c r="B155" s="72" t="s">
        <v>139</v>
      </c>
      <c r="C155" s="71">
        <v>808923</v>
      </c>
      <c r="J155" s="46"/>
    </row>
    <row r="156" spans="2:10" ht="45" hidden="1" x14ac:dyDescent="0.2">
      <c r="B156" s="72" t="s">
        <v>118</v>
      </c>
      <c r="C156" s="71">
        <v>1106158</v>
      </c>
      <c r="J156" s="46"/>
    </row>
    <row r="157" spans="2:10" ht="45" hidden="1" x14ac:dyDescent="0.2">
      <c r="B157" s="72" t="s">
        <v>120</v>
      </c>
      <c r="C157" s="71">
        <v>1510907</v>
      </c>
      <c r="J157" s="46"/>
    </row>
    <row r="158" spans="2:10" ht="45" hidden="1" x14ac:dyDescent="0.2">
      <c r="B158" s="72" t="s">
        <v>91</v>
      </c>
      <c r="C158" s="71">
        <v>1312811</v>
      </c>
      <c r="J158" s="46"/>
    </row>
    <row r="159" spans="2:10" ht="45" hidden="1" x14ac:dyDescent="0.2">
      <c r="B159" s="72" t="s">
        <v>25</v>
      </c>
      <c r="C159" s="71">
        <v>1106215</v>
      </c>
      <c r="J159" s="46"/>
    </row>
    <row r="160" spans="2:10" ht="45" hidden="1" x14ac:dyDescent="0.2">
      <c r="B160" s="72" t="s">
        <v>122</v>
      </c>
      <c r="C160" s="71">
        <v>1106718</v>
      </c>
      <c r="J160" s="46"/>
    </row>
    <row r="161" spans="2:10" ht="45" hidden="1" x14ac:dyDescent="0.2">
      <c r="B161" s="72" t="s">
        <v>124</v>
      </c>
      <c r="C161" s="71">
        <v>810464</v>
      </c>
      <c r="J161" s="46"/>
    </row>
    <row r="162" spans="2:10" ht="56.25" hidden="1" x14ac:dyDescent="0.2">
      <c r="B162" s="72" t="s">
        <v>37</v>
      </c>
      <c r="C162" s="71">
        <v>1111519</v>
      </c>
      <c r="J162" s="46"/>
    </row>
    <row r="163" spans="2:10" ht="67.5" hidden="1" x14ac:dyDescent="0.2">
      <c r="B163" s="72" t="s">
        <v>133</v>
      </c>
      <c r="C163" s="71">
        <v>1704848</v>
      </c>
      <c r="J163" s="46"/>
    </row>
    <row r="164" spans="2:10" ht="45" hidden="1" x14ac:dyDescent="0.2">
      <c r="B164" s="72" t="s">
        <v>141</v>
      </c>
      <c r="C164" s="71">
        <v>1308100</v>
      </c>
      <c r="J164" s="46"/>
    </row>
    <row r="165" spans="2:10" ht="45" hidden="1" x14ac:dyDescent="0.2">
      <c r="B165" s="72" t="s">
        <v>83</v>
      </c>
      <c r="C165" s="71">
        <v>603177</v>
      </c>
      <c r="J165" s="46"/>
    </row>
    <row r="166" spans="2:10" ht="45" hidden="1" x14ac:dyDescent="0.2">
      <c r="B166" s="72" t="s">
        <v>92</v>
      </c>
      <c r="C166" s="71">
        <v>1312958</v>
      </c>
      <c r="J166" s="46"/>
    </row>
    <row r="167" spans="2:10" ht="33.75" hidden="1" x14ac:dyDescent="0.2">
      <c r="B167" s="72" t="s">
        <v>36</v>
      </c>
      <c r="C167" s="71">
        <v>1111403</v>
      </c>
      <c r="J167" s="46"/>
    </row>
    <row r="168" spans="2:10" ht="56.25" hidden="1" x14ac:dyDescent="0.2">
      <c r="B168" s="72" t="s">
        <v>125</v>
      </c>
      <c r="C168" s="71">
        <v>1304322</v>
      </c>
      <c r="J168" s="46"/>
    </row>
    <row r="169" spans="2:10" ht="33.75" hidden="1" x14ac:dyDescent="0.2">
      <c r="B169" s="72" t="s">
        <v>65</v>
      </c>
      <c r="C169" s="71">
        <v>1504723</v>
      </c>
      <c r="J169" s="46"/>
    </row>
    <row r="170" spans="2:10" ht="33.75" hidden="1" x14ac:dyDescent="0.2">
      <c r="B170" s="72" t="s">
        <v>49</v>
      </c>
      <c r="C170" s="71">
        <v>1304945</v>
      </c>
      <c r="J170" s="46"/>
    </row>
    <row r="171" spans="2:10" ht="56.25" hidden="1" x14ac:dyDescent="0.2">
      <c r="B171" s="72" t="s">
        <v>126</v>
      </c>
      <c r="C171" s="71">
        <v>914907</v>
      </c>
      <c r="J171" s="46"/>
    </row>
    <row r="172" spans="2:10" ht="45" hidden="1" x14ac:dyDescent="0.2">
      <c r="B172" s="72" t="s">
        <v>15</v>
      </c>
      <c r="C172" s="71">
        <v>308169</v>
      </c>
      <c r="J172" s="46"/>
    </row>
    <row r="173" spans="2:10" ht="45" hidden="1" x14ac:dyDescent="0.2">
      <c r="B173" s="72" t="s">
        <v>38</v>
      </c>
      <c r="C173" s="71">
        <v>1111712</v>
      </c>
      <c r="J173" s="46"/>
    </row>
    <row r="174" spans="2:10" ht="67.5" hidden="1" x14ac:dyDescent="0.2">
      <c r="B174" s="72" t="s">
        <v>107</v>
      </c>
      <c r="C174" s="71">
        <v>603779</v>
      </c>
      <c r="J174" s="46"/>
    </row>
    <row r="175" spans="2:10" ht="45" hidden="1" x14ac:dyDescent="0.2">
      <c r="B175" s="72" t="s">
        <v>131</v>
      </c>
      <c r="C175" s="71">
        <v>1317837</v>
      </c>
      <c r="J175" s="46"/>
    </row>
    <row r="176" spans="2:10" ht="45" hidden="1" x14ac:dyDescent="0.2">
      <c r="B176" s="72" t="s">
        <v>66</v>
      </c>
      <c r="C176" s="71">
        <v>1506137</v>
      </c>
      <c r="J176" s="46"/>
    </row>
    <row r="177" spans="2:10" ht="33.75" hidden="1" x14ac:dyDescent="0.2">
      <c r="B177" s="72" t="s">
        <v>32</v>
      </c>
      <c r="C177" s="71">
        <v>1107068</v>
      </c>
      <c r="J177" s="46"/>
    </row>
    <row r="178" spans="2:10" ht="45" hidden="1" x14ac:dyDescent="0.2">
      <c r="B178" s="72" t="s">
        <v>48</v>
      </c>
      <c r="C178" s="71">
        <v>1304328</v>
      </c>
      <c r="J178" s="46"/>
    </row>
    <row r="179" spans="2:10" ht="56.25" hidden="1" x14ac:dyDescent="0.2">
      <c r="B179" s="72" t="s">
        <v>71</v>
      </c>
      <c r="C179" s="71">
        <v>1804942</v>
      </c>
      <c r="J179" s="46"/>
    </row>
    <row r="180" spans="2:10" hidden="1" x14ac:dyDescent="0.2"/>
  </sheetData>
  <sheetProtection password="DC9F" sheet="1" objects="1" scenarios="1" formatRows="0"/>
  <mergeCells count="28">
    <mergeCell ref="B32:G32"/>
    <mergeCell ref="B18:G18"/>
    <mergeCell ref="B19:G19"/>
    <mergeCell ref="B20:G20"/>
    <mergeCell ref="B21:G21"/>
    <mergeCell ref="B22:G22"/>
    <mergeCell ref="B24:G24"/>
    <mergeCell ref="B29:G29"/>
    <mergeCell ref="B25:G25"/>
    <mergeCell ref="B26:G26"/>
    <mergeCell ref="B27:G27"/>
    <mergeCell ref="B28:G28"/>
    <mergeCell ref="A34:H34"/>
    <mergeCell ref="B36:G36"/>
    <mergeCell ref="B13:G13"/>
    <mergeCell ref="F1:G1"/>
    <mergeCell ref="B14:G14"/>
    <mergeCell ref="B23:G23"/>
    <mergeCell ref="A3:H3"/>
    <mergeCell ref="A7:H7"/>
    <mergeCell ref="A11:H11"/>
    <mergeCell ref="B15:G15"/>
    <mergeCell ref="B16:G16"/>
    <mergeCell ref="B17:G17"/>
    <mergeCell ref="A5:F5"/>
    <mergeCell ref="B9:G9"/>
    <mergeCell ref="B30:G30"/>
    <mergeCell ref="B31:G31"/>
  </mergeCells>
  <dataValidations count="2">
    <dataValidation type="list" allowBlank="1" showInputMessage="1" showErrorMessage="1" sqref="G5">
      <formula1>"Sim,Não"</formula1>
    </dataValidation>
    <dataValidation type="list" allowBlank="1" showInputMessage="1" showErrorMessage="1" sqref="B14:G32">
      <formula1>$B$43:$B$179</formula1>
    </dataValidation>
  </dataValidations>
  <hyperlinks>
    <hyperlink ref="E2" location="Início!A1" display="Início"/>
    <hyperlink ref="F2" location="'Q5'!A1" display="Anterior"/>
    <hyperlink ref="G2" location="'Q7'!A1" display="Seguinte"/>
  </hyperlinks>
  <printOptions horizontalCentered="1"/>
  <pageMargins left="0.25" right="0.25" top="0.75" bottom="0.75" header="0.3" footer="0.3"/>
  <pageSetup paperSize="9" fitToHeight="0" orientation="portrait" r:id="rId1"/>
  <headerFooter alignWithMargins="0">
    <oddHeader>&amp;C&amp;"Calibri,Negrito"&amp;16Relatório TEIP 2016/2017 - Parte II</oddHeader>
    <oddFooter>&amp;RPág.&amp;P de &amp;N da secção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C23"/>
  <sheetViews>
    <sheetView showGridLines="0" workbookViewId="0">
      <selection activeCell="A3" sqref="A3:I3"/>
    </sheetView>
  </sheetViews>
  <sheetFormatPr defaultRowHeight="15" x14ac:dyDescent="0.2"/>
  <cols>
    <col min="1" max="1" width="34" style="80" customWidth="1"/>
    <col min="2" max="2" width="32" style="80" customWidth="1"/>
    <col min="3" max="3" width="16.140625" style="80" customWidth="1"/>
    <col min="4" max="4" width="18" style="80" customWidth="1"/>
    <col min="5" max="5" width="8.140625" style="80" customWidth="1"/>
    <col min="6" max="6" width="69.85546875" style="80" customWidth="1"/>
    <col min="7" max="7" width="31" style="80" customWidth="1"/>
    <col min="8" max="8" width="14.85546875" style="125" customWidth="1"/>
    <col min="9" max="9" width="36.7109375" style="80" customWidth="1"/>
    <col min="10" max="19" width="9.140625" style="80" hidden="1" customWidth="1"/>
    <col min="20" max="24" width="9.140625" style="81" hidden="1" customWidth="1"/>
    <col min="25" max="26" width="18.42578125" style="81" hidden="1" customWidth="1"/>
    <col min="27" max="27" width="9.140625" style="82" hidden="1" customWidth="1"/>
    <col min="28" max="28" width="54.140625" style="81" hidden="1" customWidth="1"/>
    <col min="29" max="29" width="36.5703125" style="80" customWidth="1"/>
    <col min="30" max="32" width="9.140625" style="80" customWidth="1"/>
    <col min="33" max="33" width="20.140625" style="80" customWidth="1"/>
    <col min="34" max="34" width="15.42578125" style="80" customWidth="1"/>
    <col min="35" max="35" width="25.28515625" style="80" customWidth="1"/>
    <col min="36" max="36" width="19" style="80" customWidth="1"/>
    <col min="37" max="37" width="24.28515625" style="80" customWidth="1"/>
    <col min="38" max="38" width="25.7109375" style="80" customWidth="1"/>
    <col min="39" max="39" width="22.5703125" style="80" customWidth="1"/>
    <col min="40" max="40" width="31.5703125" style="80" customWidth="1"/>
    <col min="41" max="42" width="9.140625" style="80" customWidth="1"/>
    <col min="43" max="43" width="5" style="80" customWidth="1"/>
    <col min="44" max="16384" width="9.140625" style="80"/>
  </cols>
  <sheetData>
    <row r="1" spans="1:29" s="45" customFormat="1" ht="30" customHeight="1" x14ac:dyDescent="0.2">
      <c r="A1" s="212" t="str">
        <f>IF(Início!B6&lt;&gt;"",Início!B6,"")</f>
        <v>Agrupamento de Escolas de Pedome</v>
      </c>
      <c r="B1" s="49"/>
      <c r="C1" s="50"/>
      <c r="D1" s="50"/>
      <c r="E1" s="50"/>
      <c r="F1" s="50"/>
      <c r="G1" s="50"/>
      <c r="H1" s="123"/>
      <c r="I1" s="19">
        <f>IF(Início!G5&gt;0,Início!G5,"")</f>
        <v>312179</v>
      </c>
      <c r="J1" s="45">
        <f>I1</f>
        <v>312179</v>
      </c>
    </row>
    <row r="2" spans="1:29" s="46" customFormat="1" ht="12.75" x14ac:dyDescent="0.2">
      <c r="G2" s="225" t="s">
        <v>1</v>
      </c>
      <c r="H2" s="47" t="s">
        <v>3</v>
      </c>
      <c r="I2" s="159" t="s">
        <v>2</v>
      </c>
    </row>
    <row r="3" spans="1:29" s="35" customFormat="1" ht="25.5" customHeight="1" x14ac:dyDescent="0.2">
      <c r="A3" s="353" t="s">
        <v>381</v>
      </c>
      <c r="B3" s="380"/>
      <c r="C3" s="380"/>
      <c r="D3" s="380"/>
      <c r="E3" s="380"/>
      <c r="F3" s="454"/>
      <c r="G3" s="454"/>
      <c r="H3" s="454"/>
      <c r="I3" s="454"/>
    </row>
    <row r="4" spans="1:29" s="84" customFormat="1" ht="25.5" customHeight="1" x14ac:dyDescent="0.2">
      <c r="A4" s="455" t="s">
        <v>280</v>
      </c>
      <c r="B4" s="455"/>
      <c r="C4" s="455"/>
      <c r="D4" s="455"/>
      <c r="E4" s="455"/>
      <c r="F4" s="455"/>
      <c r="G4" s="455"/>
      <c r="H4" s="124"/>
      <c r="T4" s="81" t="s">
        <v>150</v>
      </c>
      <c r="U4" s="85"/>
      <c r="V4" s="85"/>
      <c r="W4" s="85"/>
      <c r="X4" s="85"/>
      <c r="Y4" s="81" t="s">
        <v>151</v>
      </c>
      <c r="Z4" s="81" t="s">
        <v>152</v>
      </c>
      <c r="AA4" s="85"/>
      <c r="AB4" s="83" t="s">
        <v>153</v>
      </c>
    </row>
    <row r="5" spans="1:29" ht="5.25" customHeight="1" x14ac:dyDescent="0.2">
      <c r="T5" s="81" t="s">
        <v>154</v>
      </c>
      <c r="Y5" s="81" t="s">
        <v>155</v>
      </c>
      <c r="Z5" s="81" t="s">
        <v>156</v>
      </c>
      <c r="AB5" s="83" t="s">
        <v>157</v>
      </c>
    </row>
    <row r="6" spans="1:29" s="35" customFormat="1" ht="25.5" customHeight="1" x14ac:dyDescent="0.2">
      <c r="A6" s="353" t="s">
        <v>382</v>
      </c>
      <c r="B6" s="380"/>
      <c r="C6" s="380"/>
      <c r="D6" s="380"/>
      <c r="E6" s="380"/>
      <c r="F6" s="454"/>
      <c r="G6" s="454"/>
      <c r="H6" s="454"/>
      <c r="I6" s="454"/>
    </row>
    <row r="7" spans="1:29" s="84" customFormat="1" ht="6.75" customHeight="1" x14ac:dyDescent="0.2">
      <c r="A7" s="456"/>
      <c r="B7" s="456"/>
      <c r="C7" s="456"/>
      <c r="D7" s="456"/>
      <c r="E7" s="456"/>
      <c r="F7" s="456"/>
      <c r="G7" s="456"/>
      <c r="H7" s="124"/>
      <c r="T7" s="81" t="s">
        <v>150</v>
      </c>
      <c r="U7" s="85"/>
      <c r="V7" s="85"/>
      <c r="W7" s="85"/>
      <c r="X7" s="85"/>
      <c r="Y7" s="81" t="s">
        <v>151</v>
      </c>
      <c r="Z7" s="81" t="s">
        <v>152</v>
      </c>
      <c r="AA7" s="85"/>
      <c r="AB7" s="83" t="s">
        <v>153</v>
      </c>
    </row>
    <row r="8" spans="1:29" ht="3" hidden="1" customHeight="1" x14ac:dyDescent="0.2">
      <c r="T8" s="81" t="s">
        <v>154</v>
      </c>
      <c r="Y8" s="81" t="s">
        <v>155</v>
      </c>
      <c r="Z8" s="81" t="s">
        <v>156</v>
      </c>
      <c r="AB8" s="83" t="s">
        <v>157</v>
      </c>
    </row>
    <row r="9" spans="1:29" s="86" customFormat="1" ht="30" customHeight="1" x14ac:dyDescent="0.2">
      <c r="A9" s="451" t="s">
        <v>149</v>
      </c>
      <c r="B9" s="451" t="s">
        <v>279</v>
      </c>
      <c r="C9" s="451" t="s">
        <v>159</v>
      </c>
      <c r="D9" s="451"/>
      <c r="E9" s="451" t="s">
        <v>383</v>
      </c>
      <c r="F9" s="451"/>
      <c r="G9" s="451" t="s">
        <v>384</v>
      </c>
      <c r="H9" s="457" t="s">
        <v>385</v>
      </c>
      <c r="I9" s="451" t="s">
        <v>283</v>
      </c>
      <c r="T9" s="87" t="s">
        <v>160</v>
      </c>
      <c r="U9" s="88"/>
      <c r="V9" s="88"/>
      <c r="W9" s="88"/>
      <c r="X9" s="88"/>
      <c r="Y9" s="87" t="s">
        <v>161</v>
      </c>
      <c r="Z9" s="87" t="s">
        <v>162</v>
      </c>
      <c r="AB9" s="89" t="s">
        <v>163</v>
      </c>
    </row>
    <row r="10" spans="1:29" s="90" customFormat="1" ht="63" customHeight="1" x14ac:dyDescent="0.2">
      <c r="A10" s="452"/>
      <c r="B10" s="452"/>
      <c r="C10" s="451" t="s">
        <v>421</v>
      </c>
      <c r="D10" s="451" t="s">
        <v>422</v>
      </c>
      <c r="E10" s="451"/>
      <c r="F10" s="451"/>
      <c r="G10" s="451"/>
      <c r="H10" s="457"/>
      <c r="I10" s="451"/>
      <c r="T10" s="83" t="s">
        <v>164</v>
      </c>
      <c r="U10" s="83"/>
      <c r="V10" s="83"/>
      <c r="W10" s="83"/>
      <c r="X10" s="83"/>
      <c r="Y10" s="83"/>
      <c r="Z10" s="83" t="s">
        <v>165</v>
      </c>
      <c r="AB10" s="83" t="s">
        <v>166</v>
      </c>
    </row>
    <row r="11" spans="1:29" s="90" customFormat="1" ht="25.5" customHeight="1" x14ac:dyDescent="0.2">
      <c r="A11" s="453"/>
      <c r="B11" s="453"/>
      <c r="C11" s="458"/>
      <c r="D11" s="458"/>
      <c r="E11" s="230" t="s">
        <v>270</v>
      </c>
      <c r="F11" s="230" t="s">
        <v>271</v>
      </c>
      <c r="G11" s="453"/>
      <c r="H11" s="453"/>
      <c r="I11" s="453"/>
      <c r="T11" s="83"/>
      <c r="U11" s="83"/>
      <c r="V11" s="83"/>
      <c r="W11" s="83"/>
      <c r="X11" s="83"/>
      <c r="Y11" s="83"/>
      <c r="Z11" s="83"/>
      <c r="AB11" s="83"/>
    </row>
    <row r="12" spans="1:29" s="91" customFormat="1" ht="45.75" customHeight="1" x14ac:dyDescent="0.25">
      <c r="A12" s="302" t="s">
        <v>314</v>
      </c>
      <c r="B12" s="127" t="s">
        <v>545</v>
      </c>
      <c r="C12" s="301">
        <v>12</v>
      </c>
      <c r="D12" s="114">
        <v>8</v>
      </c>
      <c r="E12" s="228" t="s">
        <v>311</v>
      </c>
      <c r="F12" s="262"/>
      <c r="G12" s="229" t="s">
        <v>566</v>
      </c>
      <c r="H12" s="310">
        <v>0.7</v>
      </c>
      <c r="I12" s="115" t="s">
        <v>546</v>
      </c>
      <c r="J12" s="91">
        <v>1</v>
      </c>
      <c r="T12" s="78" t="s">
        <v>168</v>
      </c>
      <c r="U12" s="89"/>
      <c r="V12" s="89"/>
      <c r="W12" s="89"/>
      <c r="X12" s="89"/>
      <c r="Y12" s="89"/>
      <c r="Z12" s="89" t="s">
        <v>169</v>
      </c>
      <c r="AB12" s="89" t="s">
        <v>170</v>
      </c>
      <c r="AC12" s="308" t="str">
        <f>IF(AND(C12&lt;&gt;"",C12&gt;0),IF(AND(D12=0,D12=""),"Falta indicar o nº de participantes em exercício de funções em 2016/17",""),"")</f>
        <v/>
      </c>
    </row>
    <row r="13" spans="1:29" s="91" customFormat="1" ht="45.75" customHeight="1" x14ac:dyDescent="0.2">
      <c r="A13" s="302" t="s">
        <v>314</v>
      </c>
      <c r="B13" s="127" t="s">
        <v>78</v>
      </c>
      <c r="C13" s="301" t="s">
        <v>78</v>
      </c>
      <c r="D13" s="114"/>
      <c r="E13" s="228"/>
      <c r="F13" s="262"/>
      <c r="G13" s="131"/>
      <c r="H13" s="126"/>
      <c r="I13" s="115"/>
      <c r="J13" s="91">
        <v>2</v>
      </c>
      <c r="T13" s="78" t="s">
        <v>172</v>
      </c>
      <c r="U13" s="89"/>
      <c r="V13" s="89"/>
      <c r="W13" s="89"/>
      <c r="X13" s="89"/>
      <c r="Y13" s="89"/>
      <c r="Z13" s="89"/>
      <c r="AB13" s="89" t="s">
        <v>173</v>
      </c>
      <c r="AC13" s="308" t="str">
        <f t="shared" ref="AC13:AC23" si="0">IF(AND(C13&lt;&gt;"",C13&gt;0),IF(AND(D13=0,D13=""),"Falta indicar o nº de participantes em exercício de funções em 2016/17",""),"")</f>
        <v/>
      </c>
    </row>
    <row r="14" spans="1:29" s="91" customFormat="1" ht="45.75" customHeight="1" x14ac:dyDescent="0.2">
      <c r="A14" s="302" t="s">
        <v>314</v>
      </c>
      <c r="B14" s="127" t="s">
        <v>78</v>
      </c>
      <c r="C14" s="301" t="s">
        <v>78</v>
      </c>
      <c r="D14" s="114"/>
      <c r="E14" s="228"/>
      <c r="F14" s="262"/>
      <c r="G14" s="131"/>
      <c r="H14" s="126"/>
      <c r="I14" s="115"/>
      <c r="J14" s="91">
        <v>3</v>
      </c>
      <c r="T14" s="89"/>
      <c r="U14" s="89"/>
      <c r="V14" s="89"/>
      <c r="W14" s="89"/>
      <c r="X14" s="89"/>
      <c r="Y14" s="89"/>
      <c r="Z14" s="89"/>
      <c r="AB14" s="89" t="s">
        <v>174</v>
      </c>
      <c r="AC14" s="308" t="str">
        <f t="shared" si="0"/>
        <v/>
      </c>
    </row>
    <row r="15" spans="1:29" s="91" customFormat="1" ht="45.75" customHeight="1" x14ac:dyDescent="0.2">
      <c r="A15" s="302" t="s">
        <v>253</v>
      </c>
      <c r="B15" s="127" t="s">
        <v>78</v>
      </c>
      <c r="C15" s="301" t="s">
        <v>78</v>
      </c>
      <c r="D15" s="114"/>
      <c r="E15" s="228"/>
      <c r="F15" s="262"/>
      <c r="G15" s="131"/>
      <c r="H15" s="126"/>
      <c r="I15" s="115"/>
      <c r="J15" s="91">
        <v>4</v>
      </c>
      <c r="T15" s="89"/>
      <c r="U15" s="89"/>
      <c r="V15" s="89"/>
      <c r="W15" s="89"/>
      <c r="X15" s="89"/>
      <c r="Y15" s="89"/>
      <c r="Z15" s="89"/>
      <c r="AB15" s="89" t="s">
        <v>175</v>
      </c>
      <c r="AC15" s="308" t="str">
        <f t="shared" si="0"/>
        <v/>
      </c>
    </row>
    <row r="16" spans="1:29" s="77" customFormat="1" ht="45.75" customHeight="1" x14ac:dyDescent="0.2">
      <c r="A16" s="302" t="s">
        <v>253</v>
      </c>
      <c r="B16" s="127" t="s">
        <v>78</v>
      </c>
      <c r="C16" s="301" t="s">
        <v>78</v>
      </c>
      <c r="D16" s="114"/>
      <c r="E16" s="228"/>
      <c r="F16" s="262"/>
      <c r="G16" s="131"/>
      <c r="H16" s="126"/>
      <c r="I16" s="115"/>
      <c r="J16" s="91">
        <v>5</v>
      </c>
      <c r="T16" s="78"/>
      <c r="U16" s="78"/>
      <c r="V16" s="78"/>
      <c r="W16" s="78"/>
      <c r="X16" s="78"/>
      <c r="Y16" s="78"/>
      <c r="Z16" s="78"/>
      <c r="AA16" s="79"/>
      <c r="AB16" s="89" t="s">
        <v>8</v>
      </c>
      <c r="AC16" s="308" t="str">
        <f t="shared" si="0"/>
        <v/>
      </c>
    </row>
    <row r="17" spans="1:29" s="77" customFormat="1" ht="45.75" customHeight="1" x14ac:dyDescent="0.2">
      <c r="A17" s="302" t="s">
        <v>253</v>
      </c>
      <c r="B17" s="127" t="s">
        <v>78</v>
      </c>
      <c r="C17" s="301" t="s">
        <v>78</v>
      </c>
      <c r="D17" s="114"/>
      <c r="E17" s="228"/>
      <c r="F17" s="262"/>
      <c r="G17" s="131"/>
      <c r="H17" s="126"/>
      <c r="I17" s="115"/>
      <c r="J17" s="91">
        <v>6</v>
      </c>
      <c r="T17" s="78"/>
      <c r="U17" s="78"/>
      <c r="V17" s="78"/>
      <c r="W17" s="78"/>
      <c r="X17" s="78"/>
      <c r="Y17" s="78"/>
      <c r="Z17" s="78"/>
      <c r="AA17" s="79"/>
      <c r="AB17" s="78"/>
      <c r="AC17" s="308" t="str">
        <f t="shared" si="0"/>
        <v/>
      </c>
    </row>
    <row r="18" spans="1:29" ht="45.75" customHeight="1" x14ac:dyDescent="0.25">
      <c r="A18" s="302" t="s">
        <v>254</v>
      </c>
      <c r="B18" s="127" t="s">
        <v>351</v>
      </c>
      <c r="C18" s="301">
        <v>18</v>
      </c>
      <c r="D18" s="114">
        <v>18</v>
      </c>
      <c r="E18" s="228" t="s">
        <v>311</v>
      </c>
      <c r="F18" s="262"/>
      <c r="G18" s="229" t="s">
        <v>554</v>
      </c>
      <c r="H18" s="311">
        <v>0.8</v>
      </c>
      <c r="I18" s="115" t="s">
        <v>546</v>
      </c>
      <c r="J18" s="91">
        <v>7</v>
      </c>
      <c r="AC18" s="308" t="str">
        <f t="shared" si="0"/>
        <v/>
      </c>
    </row>
    <row r="19" spans="1:29" ht="45.75" customHeight="1" x14ac:dyDescent="0.2">
      <c r="A19" s="302" t="s">
        <v>254</v>
      </c>
      <c r="B19" s="127" t="s">
        <v>78</v>
      </c>
      <c r="C19" s="301" t="s">
        <v>78</v>
      </c>
      <c r="D19" s="114"/>
      <c r="E19" s="228"/>
      <c r="F19" s="262"/>
      <c r="G19" s="229"/>
      <c r="H19" s="126"/>
      <c r="I19" s="115"/>
      <c r="J19" s="91">
        <v>8</v>
      </c>
      <c r="AC19" s="308" t="str">
        <f t="shared" si="0"/>
        <v/>
      </c>
    </row>
    <row r="20" spans="1:29" ht="45.75" customHeight="1" x14ac:dyDescent="0.2">
      <c r="A20" s="302" t="s">
        <v>254</v>
      </c>
      <c r="B20" s="127" t="s">
        <v>78</v>
      </c>
      <c r="C20" s="301" t="s">
        <v>78</v>
      </c>
      <c r="D20" s="130"/>
      <c r="E20" s="228"/>
      <c r="F20" s="262"/>
      <c r="G20" s="229"/>
      <c r="H20" s="132"/>
      <c r="I20" s="133"/>
      <c r="J20" s="91">
        <v>9</v>
      </c>
      <c r="AC20" s="308" t="str">
        <f t="shared" si="0"/>
        <v/>
      </c>
    </row>
    <row r="21" spans="1:29" ht="45.75" customHeight="1" x14ac:dyDescent="0.25">
      <c r="A21" s="302" t="s">
        <v>255</v>
      </c>
      <c r="B21" s="127" t="s">
        <v>470</v>
      </c>
      <c r="C21" s="301">
        <v>11</v>
      </c>
      <c r="D21" s="130">
        <v>11</v>
      </c>
      <c r="E21" s="228" t="s">
        <v>311</v>
      </c>
      <c r="F21" s="262"/>
      <c r="G21" s="229" t="s">
        <v>555</v>
      </c>
      <c r="H21" s="312">
        <v>0.7</v>
      </c>
      <c r="I21" s="133" t="s">
        <v>546</v>
      </c>
      <c r="J21" s="91">
        <v>10</v>
      </c>
      <c r="AC21" s="308" t="str">
        <f t="shared" si="0"/>
        <v/>
      </c>
    </row>
    <row r="22" spans="1:29" ht="45.75" customHeight="1" x14ac:dyDescent="0.25">
      <c r="A22" s="302" t="s">
        <v>255</v>
      </c>
      <c r="B22" s="127" t="s">
        <v>471</v>
      </c>
      <c r="C22" s="301">
        <v>20</v>
      </c>
      <c r="D22" s="130">
        <v>15</v>
      </c>
      <c r="E22" s="228" t="s">
        <v>311</v>
      </c>
      <c r="F22" s="262"/>
      <c r="G22" s="229" t="s">
        <v>547</v>
      </c>
      <c r="H22" s="313">
        <v>0.7</v>
      </c>
      <c r="I22" s="133" t="s">
        <v>546</v>
      </c>
      <c r="J22" s="91">
        <v>11</v>
      </c>
      <c r="AC22" s="308" t="str">
        <f t="shared" si="0"/>
        <v/>
      </c>
    </row>
    <row r="23" spans="1:29" ht="45.75" customHeight="1" x14ac:dyDescent="0.25">
      <c r="A23" s="304" t="s">
        <v>255</v>
      </c>
      <c r="B23" s="128" t="s">
        <v>472</v>
      </c>
      <c r="C23" s="303">
        <v>19</v>
      </c>
      <c r="D23" s="130">
        <v>15</v>
      </c>
      <c r="E23" s="228" t="s">
        <v>311</v>
      </c>
      <c r="F23" s="262"/>
      <c r="G23" s="229" t="s">
        <v>548</v>
      </c>
      <c r="H23" s="314">
        <v>0.7</v>
      </c>
      <c r="I23" s="133" t="s">
        <v>546</v>
      </c>
      <c r="J23" s="91">
        <v>12</v>
      </c>
      <c r="AC23" s="308" t="str">
        <f t="shared" si="0"/>
        <v/>
      </c>
    </row>
  </sheetData>
  <sheetProtection password="DC9F" sheet="1"/>
  <mergeCells count="13">
    <mergeCell ref="B9:B11"/>
    <mergeCell ref="A9:A11"/>
    <mergeCell ref="A3:I3"/>
    <mergeCell ref="A4:G4"/>
    <mergeCell ref="A6:I6"/>
    <mergeCell ref="A7:G7"/>
    <mergeCell ref="C9:D9"/>
    <mergeCell ref="E9:F10"/>
    <mergeCell ref="G9:G11"/>
    <mergeCell ref="H9:H11"/>
    <mergeCell ref="I9:I11"/>
    <mergeCell ref="D10:D11"/>
    <mergeCell ref="C10:C11"/>
  </mergeCells>
  <dataValidations count="5">
    <dataValidation type="list" allowBlank="1" showInputMessage="1" showErrorMessage="1" sqref="I12:I23">
      <formula1>"1 - Discordo Totalmente,2 - Discordo,3 - Concordo,4 - Concordo Totalmente"</formula1>
    </dataValidation>
    <dataValidation type="list" errorStyle="information" allowBlank="1" showInputMessage="1" showErrorMessage="1" sqref="E12:E23">
      <formula1>",Sim,Não"</formula1>
    </dataValidation>
    <dataValidation type="whole" allowBlank="1" showInputMessage="1" showErrorMessage="1" sqref="D12:D23">
      <formula1>0</formula1>
      <formula2>300</formula2>
    </dataValidation>
    <dataValidation type="whole" allowBlank="1" showInputMessage="1" showErrorMessage="1" sqref="C12:C23">
      <formula1>0</formula1>
      <formula2>2000</formula2>
    </dataValidation>
    <dataValidation type="whole" allowBlank="1" showInputMessage="1" showErrorMessage="1" sqref="H12:H23">
      <formula1>0</formula1>
      <formula2>100</formula2>
    </dataValidation>
  </dataValidations>
  <hyperlinks>
    <hyperlink ref="G2" location="Início!A1" display="Início"/>
    <hyperlink ref="H2" location="'Q6'!A1" display="Anterior"/>
    <hyperlink ref="I2" location="'Q8'!A1" display="Seguinte"/>
  </hyperlinks>
  <printOptions horizontalCentered="1"/>
  <pageMargins left="0.25" right="0.25" top="0.75" bottom="0.75" header="0.3" footer="0.3"/>
  <pageSetup paperSize="8" scale="63" fitToHeight="0" orientation="landscape" r:id="rId1"/>
  <headerFooter>
    <oddHeader>&amp;C&amp;"Calibri,Negrito"&amp;16Relatório TEIP 2016/2017 - Parte II</oddHeader>
    <oddFooter>&amp;RPág.&amp;P de &amp;N da secção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13</vt:i4>
      </vt:variant>
      <vt:variant>
        <vt:lpstr>Intervalos com nome</vt:lpstr>
      </vt:variant>
      <vt:variant>
        <vt:i4>20</vt:i4>
      </vt:variant>
    </vt:vector>
  </HeadingPairs>
  <TitlesOfParts>
    <vt:vector size="33" baseType="lpstr">
      <vt:lpstr>Início</vt:lpstr>
      <vt:lpstr>Q1</vt:lpstr>
      <vt:lpstr>Q2</vt:lpstr>
      <vt:lpstr>Q3</vt:lpstr>
      <vt:lpstr>Q3_cont</vt:lpstr>
      <vt:lpstr>Q4</vt:lpstr>
      <vt:lpstr>Q5</vt:lpstr>
      <vt:lpstr>Q6</vt:lpstr>
      <vt:lpstr>Q7</vt:lpstr>
      <vt:lpstr>Q8</vt:lpstr>
      <vt:lpstr>Q9</vt:lpstr>
      <vt:lpstr>Anexo_I_Plano_Cap 2017_18</vt:lpstr>
      <vt:lpstr>Anexo_II_Perito_Externo 2017_18</vt:lpstr>
      <vt:lpstr>'Anexo_I_Plano_Cap 2017_18'!Área_de_Impressão</vt:lpstr>
      <vt:lpstr>'Anexo_II_Perito_Externo 2017_18'!Área_de_Impressão</vt:lpstr>
      <vt:lpstr>Início!Área_de_Impressão</vt:lpstr>
      <vt:lpstr>'Q1'!Área_de_Impressão</vt:lpstr>
      <vt:lpstr>'Q2'!Área_de_Impressão</vt:lpstr>
      <vt:lpstr>'Q3'!Área_de_Impressão</vt:lpstr>
      <vt:lpstr>Q3_cont!Área_de_Impressão</vt:lpstr>
      <vt:lpstr>'Q4'!Área_de_Impressão</vt:lpstr>
      <vt:lpstr>'Q5'!Área_de_Impressão</vt:lpstr>
      <vt:lpstr>'Q6'!Área_de_Impressão</vt:lpstr>
      <vt:lpstr>'Q7'!Área_de_Impressão</vt:lpstr>
      <vt:lpstr>'Q8'!Área_de_Impressão</vt:lpstr>
      <vt:lpstr>'Q9'!Área_de_Impressão</vt:lpstr>
      <vt:lpstr>'Anexo_I_Plano_Cap 2017_18'!Títulos_de_Impressão</vt:lpstr>
      <vt:lpstr>'Anexo_II_Perito_Externo 2017_18'!Títulos_de_Impressão</vt:lpstr>
      <vt:lpstr>'Q1'!Títulos_de_Impressão</vt:lpstr>
      <vt:lpstr>'Q2'!Títulos_de_Impressão</vt:lpstr>
      <vt:lpstr>'Q3'!Títulos_de_Impressão</vt:lpstr>
      <vt:lpstr>Q3_cont!Títulos_de_Impressão</vt:lpstr>
      <vt:lpstr>'Q7'!Títulos_de_Impressão</vt:lpstr>
    </vt:vector>
  </TitlesOfParts>
  <Company>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fmendes</dc:creator>
  <cp:lastModifiedBy>ASILVA</cp:lastModifiedBy>
  <cp:lastPrinted>2017-09-06T11:43:40Z</cp:lastPrinted>
  <dcterms:created xsi:type="dcterms:W3CDTF">2011-02-11T14:58:19Z</dcterms:created>
  <dcterms:modified xsi:type="dcterms:W3CDTF">2017-11-23T17:16:28Z</dcterms:modified>
</cp:coreProperties>
</file>